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goj-svm-pro\Publico\PLANTILLAS\Plantillas Excel ECOFIN\2025\"/>
    </mc:Choice>
  </mc:AlternateContent>
  <xr:revisionPtr revIDLastSave="0" documentId="13_ncr:1_{DAD160EC-DBCE-45CA-AC88-94396C6CBE33}" xr6:coauthVersionLast="47" xr6:coauthVersionMax="47" xr10:uidLastSave="{00000000-0000-0000-0000-000000000000}"/>
  <workbookProtection workbookAlgorithmName="SHA-512" workbookHashValue="1124DKa4h1TAl5u9tTiEoVhLPt9pDAkC/e6haRkL2esG3UM+1ze+2JqJ+sVdRRmxAPHoTIAO026rsEqkLnJgdQ==" workbookSaltValue="OmVGmeOy2R49dn2pbV3Vhg==" workbookSpinCount="100000" lockStructure="1"/>
  <bookViews>
    <workbookView xWindow="57480" yWindow="-120" windowWidth="29040" windowHeight="15720" xr2:uid="{00000000-000D-0000-FFFF-FFFF00000000}"/>
  </bookViews>
  <sheets>
    <sheet name="DGOJ_DATOS ACTIVIDAD" sheetId="1" r:id="rId1"/>
    <sheet name="DESCRIPCION" sheetId="5" state="hidden" r:id="rId2"/>
    <sheet name="EXPORTACION" sheetId="3" state="hidden" r:id="rId3"/>
    <sheet name="VALIDACION" sheetId="4" state="hidden" r:id="rId4"/>
    <sheet name="cfg" sheetId="2" state="hidden" r:id="rId5"/>
    <sheet name="INTRODUCCIÓN " sheetId="6" r:id="rId6"/>
  </sheets>
  <definedNames>
    <definedName name="dat_anno">'DGOJ_DATOS ACTIVIDAD'!$C$4</definedName>
    <definedName name="dat_gastos_afilia">'DGOJ_DATOS ACTIVIDAD'!#REF!</definedName>
    <definedName name="dat_gastos_bonprom">'DGOJ_DATOS ACTIVIDAD'!#REF!</definedName>
    <definedName name="dat_gastos_patro">'DGOJ_DATOS ACTIVIDAD'!#REF!</definedName>
    <definedName name="dat_gastos_publi">'DGOJ_DATOS ACTIVIDAD'!#REF!</definedName>
    <definedName name="dat_ingr_amp_apues_contra_depor">'DGOJ_DATOS ACTIVIDAD'!$C$234</definedName>
    <definedName name="dat_ingr_amp_apues_contra_hip">'DGOJ_DATOS ACTIVIDAD'!$C$235</definedName>
    <definedName name="dat_ingr_amp_apues_contra_otr">'DGOJ_DATOS ACTIVIDAD'!$C$236</definedName>
    <definedName name="dat_ingr_amp_apues_mutuas_depor">'DGOJ_DATOS ACTIVIDAD'!$C$238</definedName>
    <definedName name="dat_ingr_amp_apues_mutuas_hip">'DGOJ_DATOS ACTIVIDAD'!$C$239</definedName>
    <definedName name="dat_ingr_amp_bingo">'DGOJ_DATOS ACTIVIDAD'!$C$256</definedName>
    <definedName name="dat_ingr_amp_casino_bljk">'DGOJ_DATOS ACTIVIDAD'!$C$253</definedName>
    <definedName name="dat_ingr_amp_casino_juco">'DGOJ_DATOS ACTIVIDAD'!$C$254</definedName>
    <definedName name="dat_ingr_amp_casino_puba">'DGOJ_DATOS ACTIVIDAD'!$C$252</definedName>
    <definedName name="dat_ingr_amp_casino_rule">'DGOJ_DATOS ACTIVIDAD'!$C$251</definedName>
    <definedName name="dat_ingr_amp_concurso">'DGOJ_DATOS ACTIVIDAD'!$C$258</definedName>
    <definedName name="dat_ingr_amp_poker_cash">'DGOJ_DATOS ACTIVIDAD'!#REF!</definedName>
    <definedName name="dat_ingr_amp_poker_tour">'DGOJ_DATOS ACTIVIDAD'!#REF!</definedName>
    <definedName name="dat_ingr_tot_apues_contra_depor">'DGOJ_DATOS ACTIVIDAD'!$C$22</definedName>
    <definedName name="dat_ingr_tot_apues_contra_hip">'DGOJ_DATOS ACTIVIDAD'!$C$24</definedName>
    <definedName name="dat_ingr_tot_apues_contra_otr">'DGOJ_DATOS ACTIVIDAD'!$C$25</definedName>
    <definedName name="dat_ingr_tot_apues_mutuas_depor">'DGOJ_DATOS ACTIVIDAD'!$C$27</definedName>
    <definedName name="dat_ingr_tot_apues_mutuas_hip">'DGOJ_DATOS ACTIVIDAD'!$C$28</definedName>
    <definedName name="dat_ingr_tot_bingo">'DGOJ_DATOS ACTIVIDAD'!$C$42</definedName>
    <definedName name="dat_ingr_tot_casino_bljk">'DGOJ_DATOS ACTIVIDAD'!$C$39</definedName>
    <definedName name="dat_ingr_tot_casino_juco">'DGOJ_DATOS ACTIVIDAD'!$C$40</definedName>
    <definedName name="dat_ingr_tot_casino_puba">'DGOJ_DATOS ACTIVIDAD'!$C$38</definedName>
    <definedName name="dat_ingr_tot_casino_rule">'DGOJ_DATOS ACTIVIDAD'!$C$37</definedName>
    <definedName name="dat_ingr_tot_concurso">'DGOJ_DATOS ACTIVIDAD'!$C$44</definedName>
    <definedName name="dat_ingr_tot_poker_cash">'DGOJ_DATOS ACTIVIDAD'!#REF!</definedName>
    <definedName name="dat_ingr_tot_poker_tour">'DGOJ_DATOS ACTIVIDAD'!#REF!</definedName>
    <definedName name="dat_observa">'DGOJ_DATOS ACTIVIDAD'!$A$307</definedName>
    <definedName name="dat_oper_id">'DGOJ_DATOS ACTIVIDAD'!$C$2</definedName>
    <definedName name="dat_parti_impor_tot_dep">'DGOJ_DATOS ACTIVIDAD'!$C$10</definedName>
    <definedName name="dat_parti_impor_tot_ret">'DGOJ_DATOS ACTIVIDAD'!$C$11</definedName>
    <definedName name="dat_parti_impor_tot_sf">'DGOJ_DATOS ACTIVIDAD'!$C$16</definedName>
    <definedName name="dat_parti_impor_tot_si">'DGOJ_DATOS ACTIVIDAD'!$C$15</definedName>
    <definedName name="dat_parti_nue_reg">'DGOJ_DATOS ACTIVIDAD'!$C$8</definedName>
    <definedName name="dat_parti_num_tot_dep_mes">'DGOJ_DATOS ACTIVIDAD'!#REF!</definedName>
    <definedName name="dat_parti_prom_jug_act">'DGOJ_DATOS ACTIVIDAD'!$C$9</definedName>
    <definedName name="tab_annos_vals">tab_annos[Años]</definedName>
    <definedName name="tab_id_meses_tris">cfg!$S$19:$V$22</definedName>
    <definedName name="tab_leng_col_nombre">tab_leng[nombre]</definedName>
    <definedName name="tab_opers_col_id">tab_opers[id]</definedName>
    <definedName name="tab_trimes_ids_vals">tab_trimes_ids[Trimestre ids]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4" i="2" l="1"/>
  <c r="C42" i="6" s="1"/>
  <c r="H263" i="2"/>
  <c r="A218" i="1" s="1"/>
  <c r="H262" i="2"/>
  <c r="A217" i="1" s="1"/>
  <c r="D218" i="1"/>
  <c r="E218" i="1"/>
  <c r="C218" i="1"/>
  <c r="D213" i="1"/>
  <c r="E213" i="1"/>
  <c r="C213" i="1"/>
  <c r="F219" i="1"/>
  <c r="F214" i="1"/>
  <c r="H259" i="2"/>
  <c r="A212" i="1" s="1"/>
  <c r="H260" i="2"/>
  <c r="A213" i="1" s="1"/>
  <c r="H261" i="2"/>
  <c r="C41" i="6" s="1"/>
  <c r="F225" i="1"/>
  <c r="B42" i="6" l="1"/>
  <c r="B41" i="6"/>
  <c r="F218" i="1"/>
  <c r="F213" i="1"/>
  <c r="H258" i="2"/>
  <c r="C39" i="6" s="1"/>
  <c r="H255" i="2"/>
  <c r="A43" i="1" s="1"/>
  <c r="H256" i="2"/>
  <c r="C38" i="6" s="1"/>
  <c r="H257" i="2"/>
  <c r="A223" i="1"/>
  <c r="C224" i="1"/>
  <c r="D224" i="1"/>
  <c r="E224" i="1"/>
  <c r="F224" i="1" s="1"/>
  <c r="F226" i="1"/>
  <c r="H252" i="2"/>
  <c r="B225" i="1" s="1"/>
  <c r="H253" i="2"/>
  <c r="B226" i="1" s="1"/>
  <c r="H254" i="2"/>
  <c r="H251" i="2"/>
  <c r="A222" i="1" s="1"/>
  <c r="B40" i="6" l="1"/>
  <c r="B39" i="6"/>
  <c r="C40" i="6"/>
  <c r="B38" i="6"/>
  <c r="D126" i="1"/>
  <c r="E126" i="1"/>
  <c r="C126" i="1"/>
  <c r="D122" i="1"/>
  <c r="E122" i="1"/>
  <c r="F122" i="1" s="1"/>
  <c r="C122" i="1"/>
  <c r="D118" i="1"/>
  <c r="E118" i="1"/>
  <c r="C118" i="1"/>
  <c r="F118" i="1" s="1"/>
  <c r="F204" i="1"/>
  <c r="F203" i="1"/>
  <c r="F208" i="1"/>
  <c r="F206" i="1"/>
  <c r="F195" i="1"/>
  <c r="F193" i="1"/>
  <c r="F197" i="1"/>
  <c r="F192" i="1"/>
  <c r="F185" i="1"/>
  <c r="F186" i="1"/>
  <c r="F184" i="1"/>
  <c r="F182" i="1"/>
  <c r="F181" i="1"/>
  <c r="F178" i="1"/>
  <c r="F179" i="1"/>
  <c r="F177" i="1"/>
  <c r="F170" i="1"/>
  <c r="F171" i="1"/>
  <c r="F169" i="1"/>
  <c r="F167" i="1"/>
  <c r="F166" i="1"/>
  <c r="F163" i="1"/>
  <c r="F164" i="1"/>
  <c r="F162" i="1"/>
  <c r="F154" i="1"/>
  <c r="F152" i="1"/>
  <c r="F124" i="1"/>
  <c r="F125" i="1"/>
  <c r="F123" i="1"/>
  <c r="F120" i="1"/>
  <c r="F121" i="1"/>
  <c r="F119" i="1"/>
  <c r="F14" i="1"/>
  <c r="F13" i="1"/>
  <c r="E176" i="1"/>
  <c r="E180" i="1"/>
  <c r="F180" i="1" s="1"/>
  <c r="C274" i="1"/>
  <c r="D274" i="1"/>
  <c r="E274" i="1"/>
  <c r="F156" i="1"/>
  <c r="F11" i="1"/>
  <c r="C248" i="1"/>
  <c r="D248" i="1"/>
  <c r="E248" i="1"/>
  <c r="E264" i="1"/>
  <c r="D264" i="1"/>
  <c r="C264" i="1"/>
  <c r="F274" i="1" l="1"/>
  <c r="F264" i="1"/>
  <c r="F248" i="1"/>
  <c r="F176" i="1"/>
  <c r="F12" i="1"/>
  <c r="H250" i="2" l="1"/>
  <c r="B301" i="1" s="1"/>
  <c r="H249" i="2"/>
  <c r="A264" i="1" s="1"/>
  <c r="H247" i="2"/>
  <c r="A151" i="1" s="1"/>
  <c r="H248" i="2"/>
  <c r="A153" i="1" s="1"/>
  <c r="F141" i="1"/>
  <c r="C136" i="1"/>
  <c r="E134" i="1"/>
  <c r="D134" i="1"/>
  <c r="C134" i="1"/>
  <c r="E191" i="1"/>
  <c r="H246" i="2"/>
  <c r="B303" i="1" s="1"/>
  <c r="H245" i="2"/>
  <c r="A145" i="1" s="1"/>
  <c r="F112" i="1"/>
  <c r="F113" i="1"/>
  <c r="F98" i="1"/>
  <c r="F97" i="1"/>
  <c r="F96" i="1"/>
  <c r="F93" i="1"/>
  <c r="A126" i="1" l="1"/>
  <c r="A155" i="1"/>
  <c r="A302" i="1"/>
  <c r="A140" i="1"/>
  <c r="A106" i="1"/>
  <c r="A134" i="1"/>
  <c r="H244" i="2"/>
  <c r="B28" i="6" s="1"/>
  <c r="B286" i="1" l="1"/>
  <c r="H213" i="2"/>
  <c r="H214" i="2"/>
  <c r="C8" i="6" s="1"/>
  <c r="H215" i="2"/>
  <c r="C9" i="6" s="1"/>
  <c r="H216" i="2"/>
  <c r="H217" i="2"/>
  <c r="C11" i="6" s="1"/>
  <c r="H218" i="2"/>
  <c r="C12" i="6" s="1"/>
  <c r="H219" i="2"/>
  <c r="C13" i="6" s="1"/>
  <c r="H220" i="2"/>
  <c r="C14" i="6" s="1"/>
  <c r="H221" i="2"/>
  <c r="C15" i="6" s="1"/>
  <c r="H222" i="2"/>
  <c r="C16" i="6" s="1"/>
  <c r="H223" i="2"/>
  <c r="C17" i="6" s="1"/>
  <c r="H224" i="2"/>
  <c r="C18" i="6" s="1"/>
  <c r="H225" i="2"/>
  <c r="C19" i="6" s="1"/>
  <c r="H226" i="2"/>
  <c r="C20" i="6" s="1"/>
  <c r="H227" i="2"/>
  <c r="C21" i="6" s="1"/>
  <c r="H228" i="2"/>
  <c r="C22" i="6" s="1"/>
  <c r="H229" i="2"/>
  <c r="C23" i="6" s="1"/>
  <c r="H230" i="2"/>
  <c r="C24" i="6" s="1"/>
  <c r="H231" i="2"/>
  <c r="C25" i="6" s="1"/>
  <c r="H232" i="2"/>
  <c r="C26" i="6" s="1"/>
  <c r="H233" i="2"/>
  <c r="C27" i="6" s="1"/>
  <c r="H234" i="2"/>
  <c r="C28" i="6" s="1"/>
  <c r="H235" i="2"/>
  <c r="C29" i="6" s="1"/>
  <c r="H236" i="2"/>
  <c r="C30" i="6" s="1"/>
  <c r="H237" i="2"/>
  <c r="C31" i="6" s="1"/>
  <c r="H238" i="2"/>
  <c r="C32" i="6" s="1"/>
  <c r="H239" i="2"/>
  <c r="C33" i="6" s="1"/>
  <c r="H240" i="2"/>
  <c r="C34" i="6" s="1"/>
  <c r="H241" i="2"/>
  <c r="C35" i="6" s="1"/>
  <c r="H242" i="2"/>
  <c r="C36" i="6" s="1"/>
  <c r="H243" i="2"/>
  <c r="C37" i="6" s="1"/>
  <c r="H212" i="2"/>
  <c r="B277" i="1" s="1"/>
  <c r="H210" i="2"/>
  <c r="B275" i="1" s="1"/>
  <c r="H211" i="2"/>
  <c r="B276" i="1" s="1"/>
  <c r="F277" i="1"/>
  <c r="F276" i="1"/>
  <c r="C7" i="6" l="1"/>
  <c r="C10" i="6"/>
  <c r="F303" i="1"/>
  <c r="C297" i="1"/>
  <c r="F296" i="1"/>
  <c r="F295" i="1"/>
  <c r="E294" i="1"/>
  <c r="D294" i="1"/>
  <c r="C294" i="1"/>
  <c r="H209" i="2"/>
  <c r="H197" i="2"/>
  <c r="A230" i="1" s="1"/>
  <c r="H198" i="2"/>
  <c r="A231" i="1" s="1"/>
  <c r="H199" i="2"/>
  <c r="A262" i="1" s="1"/>
  <c r="H200" i="2"/>
  <c r="H201" i="2"/>
  <c r="A284" i="1" s="1"/>
  <c r="H202" i="2"/>
  <c r="A285" i="1" s="1"/>
  <c r="H203" i="2"/>
  <c r="B292" i="1" s="1"/>
  <c r="H204" i="2"/>
  <c r="B293" i="1" s="1"/>
  <c r="H205" i="2"/>
  <c r="A288" i="1" s="1"/>
  <c r="H206" i="2"/>
  <c r="A291" i="1" s="1"/>
  <c r="H207" i="2"/>
  <c r="A294" i="1" s="1"/>
  <c r="H208" i="2"/>
  <c r="A297" i="1" s="1"/>
  <c r="H196" i="2"/>
  <c r="A159" i="1" s="1"/>
  <c r="H194" i="2"/>
  <c r="A85" i="1" s="1"/>
  <c r="H195" i="2"/>
  <c r="A132" i="1" s="1"/>
  <c r="H193" i="2"/>
  <c r="A76" i="1" s="1"/>
  <c r="H192" i="2"/>
  <c r="A12" i="1" s="1"/>
  <c r="A300" i="1" l="1"/>
  <c r="B37" i="6"/>
  <c r="B32" i="6"/>
  <c r="B9" i="6"/>
  <c r="B33" i="6"/>
  <c r="B16" i="6"/>
  <c r="B34" i="6"/>
  <c r="B17" i="6"/>
  <c r="B35" i="6"/>
  <c r="B27" i="6"/>
  <c r="B36" i="6"/>
  <c r="B29" i="6"/>
  <c r="B22" i="6"/>
  <c r="F294" i="1"/>
  <c r="B298" i="1"/>
  <c r="B295" i="1"/>
  <c r="B296" i="1"/>
  <c r="B299" i="1"/>
  <c r="B287" i="1"/>
  <c r="B289" i="1"/>
  <c r="B290" i="1"/>
  <c r="A263" i="1"/>
  <c r="D232" i="1" l="1"/>
  <c r="C232" i="1"/>
  <c r="C237" i="1"/>
  <c r="C302" i="1"/>
  <c r="E300" i="1"/>
  <c r="D300" i="1"/>
  <c r="C300" i="1"/>
  <c r="F9" i="1"/>
  <c r="F15" i="1" l="1"/>
  <c r="F16" i="1"/>
  <c r="F10" i="1"/>
  <c r="D285" i="1"/>
  <c r="C285" i="1"/>
  <c r="D155" i="1"/>
  <c r="E155" i="1"/>
  <c r="C155" i="1"/>
  <c r="D153" i="1"/>
  <c r="E153" i="1"/>
  <c r="F153" i="1" s="1"/>
  <c r="C153" i="1"/>
  <c r="F155" i="1" l="1"/>
  <c r="E151" i="1"/>
  <c r="D151" i="1"/>
  <c r="C151" i="1"/>
  <c r="F151" i="1" s="1"/>
  <c r="F150" i="1"/>
  <c r="E149" i="1"/>
  <c r="D149" i="1"/>
  <c r="C149" i="1"/>
  <c r="F148" i="1"/>
  <c r="E147" i="1"/>
  <c r="D147" i="1"/>
  <c r="C147" i="1"/>
  <c r="F146" i="1"/>
  <c r="E145" i="1"/>
  <c r="D145" i="1"/>
  <c r="C145" i="1"/>
  <c r="E140" i="1"/>
  <c r="D140" i="1"/>
  <c r="C140" i="1"/>
  <c r="F139" i="1"/>
  <c r="E138" i="1"/>
  <c r="D138" i="1"/>
  <c r="C138" i="1"/>
  <c r="F137" i="1"/>
  <c r="E136" i="1"/>
  <c r="D136" i="1"/>
  <c r="F135" i="1"/>
  <c r="F129" i="1"/>
  <c r="F128" i="1"/>
  <c r="F127" i="1"/>
  <c r="D99" i="1"/>
  <c r="E99" i="1"/>
  <c r="C99" i="1"/>
  <c r="F101" i="1"/>
  <c r="F102" i="1"/>
  <c r="F100" i="1"/>
  <c r="F138" i="1" l="1"/>
  <c r="F145" i="1"/>
  <c r="F149" i="1"/>
  <c r="F147" i="1"/>
  <c r="F140" i="1"/>
  <c r="F134" i="1"/>
  <c r="F136" i="1"/>
  <c r="F99" i="1"/>
  <c r="H190" i="2"/>
  <c r="A118" i="1" s="1"/>
  <c r="H191" i="2"/>
  <c r="A122" i="1" s="1"/>
  <c r="B20" i="6" l="1"/>
  <c r="B21" i="6"/>
  <c r="D278" i="1"/>
  <c r="E278" i="1"/>
  <c r="C278" i="1"/>
  <c r="C161" i="1"/>
  <c r="D161" i="1"/>
  <c r="E161" i="1"/>
  <c r="C165" i="1"/>
  <c r="F165" i="1" s="1"/>
  <c r="D165" i="1"/>
  <c r="E165" i="1"/>
  <c r="F81" i="1"/>
  <c r="F80" i="1"/>
  <c r="F79" i="1"/>
  <c r="F78" i="1"/>
  <c r="E77" i="1"/>
  <c r="E82" i="1" s="1"/>
  <c r="D77" i="1"/>
  <c r="D82" i="1" s="1"/>
  <c r="C77" i="1"/>
  <c r="D245" i="1"/>
  <c r="E245" i="1"/>
  <c r="C245" i="1"/>
  <c r="F247" i="1"/>
  <c r="F246" i="1"/>
  <c r="D302" i="1"/>
  <c r="E302" i="1"/>
  <c r="D297" i="1"/>
  <c r="E297" i="1"/>
  <c r="F299" i="1"/>
  <c r="F298" i="1"/>
  <c r="E291" i="1"/>
  <c r="D291" i="1"/>
  <c r="C291" i="1"/>
  <c r="D288" i="1"/>
  <c r="E288" i="1"/>
  <c r="C288" i="1"/>
  <c r="E285" i="1"/>
  <c r="F286" i="1"/>
  <c r="F287" i="1"/>
  <c r="F289" i="1"/>
  <c r="F290" i="1"/>
  <c r="F301" i="1"/>
  <c r="F293" i="1"/>
  <c r="F292" i="1"/>
  <c r="F280" i="1"/>
  <c r="H179" i="2"/>
  <c r="H180" i="2"/>
  <c r="H181" i="2"/>
  <c r="H182" i="2"/>
  <c r="H183" i="2"/>
  <c r="H184" i="2"/>
  <c r="H185" i="2"/>
  <c r="H186" i="2"/>
  <c r="H187" i="2"/>
  <c r="H188" i="2"/>
  <c r="H189" i="2"/>
  <c r="H178" i="2"/>
  <c r="B280" i="1" s="1"/>
  <c r="H165" i="2"/>
  <c r="B265" i="1" s="1"/>
  <c r="H166" i="2"/>
  <c r="B266" i="1" s="1"/>
  <c r="H167" i="2"/>
  <c r="B267" i="1" s="1"/>
  <c r="H168" i="2"/>
  <c r="B268" i="1" s="1"/>
  <c r="H169" i="2"/>
  <c r="B269" i="1" s="1"/>
  <c r="H170" i="2"/>
  <c r="B270" i="1" s="1"/>
  <c r="H171" i="2"/>
  <c r="B271" i="1" s="1"/>
  <c r="H172" i="2"/>
  <c r="B272" i="1" s="1"/>
  <c r="H173" i="2"/>
  <c r="B273" i="1" s="1"/>
  <c r="H174" i="2"/>
  <c r="H175" i="2"/>
  <c r="H176" i="2"/>
  <c r="B30" i="6" s="1"/>
  <c r="H177" i="2"/>
  <c r="B279" i="1" s="1"/>
  <c r="F270" i="1"/>
  <c r="F266" i="1"/>
  <c r="F267" i="1"/>
  <c r="F268" i="1"/>
  <c r="F269" i="1"/>
  <c r="F271" i="1"/>
  <c r="F272" i="1"/>
  <c r="F273" i="1"/>
  <c r="F275" i="1"/>
  <c r="F279" i="1"/>
  <c r="F265" i="1"/>
  <c r="H161" i="2"/>
  <c r="H162" i="2"/>
  <c r="H163" i="2"/>
  <c r="H164" i="2"/>
  <c r="H160" i="2"/>
  <c r="H156" i="2"/>
  <c r="H157" i="2"/>
  <c r="H158" i="2"/>
  <c r="H159" i="2"/>
  <c r="E207" i="1"/>
  <c r="F207" i="1" s="1"/>
  <c r="D207" i="1"/>
  <c r="C207" i="1"/>
  <c r="E205" i="1"/>
  <c r="F205" i="1" s="1"/>
  <c r="D205" i="1"/>
  <c r="C205" i="1"/>
  <c r="E202" i="1"/>
  <c r="F202" i="1" s="1"/>
  <c r="D202" i="1"/>
  <c r="C202" i="1"/>
  <c r="H155" i="2"/>
  <c r="H154" i="2"/>
  <c r="E196" i="1"/>
  <c r="D196" i="1"/>
  <c r="C196" i="1"/>
  <c r="F196" i="1" s="1"/>
  <c r="E194" i="1"/>
  <c r="D194" i="1"/>
  <c r="C194" i="1"/>
  <c r="F194" i="1" s="1"/>
  <c r="D191" i="1"/>
  <c r="C191" i="1"/>
  <c r="F191" i="1" s="1"/>
  <c r="F117" i="1"/>
  <c r="F116" i="1"/>
  <c r="F115" i="1"/>
  <c r="E114" i="1"/>
  <c r="D114" i="1"/>
  <c r="C114" i="1"/>
  <c r="F111" i="1"/>
  <c r="E110" i="1"/>
  <c r="D110" i="1"/>
  <c r="C110" i="1"/>
  <c r="F109" i="1"/>
  <c r="F108" i="1"/>
  <c r="F107" i="1"/>
  <c r="E106" i="1"/>
  <c r="D106" i="1"/>
  <c r="C106" i="1"/>
  <c r="E95" i="1"/>
  <c r="D95" i="1"/>
  <c r="C95" i="1"/>
  <c r="F94" i="1"/>
  <c r="F92" i="1"/>
  <c r="E91" i="1"/>
  <c r="D91" i="1"/>
  <c r="C91" i="1"/>
  <c r="F90" i="1"/>
  <c r="F89" i="1"/>
  <c r="F88" i="1"/>
  <c r="E87" i="1"/>
  <c r="D87" i="1"/>
  <c r="C87" i="1"/>
  <c r="E183" i="1"/>
  <c r="D183" i="1"/>
  <c r="C183" i="1"/>
  <c r="D180" i="1"/>
  <c r="C180" i="1"/>
  <c r="D176" i="1"/>
  <c r="C176" i="1"/>
  <c r="H153" i="2"/>
  <c r="H152" i="2"/>
  <c r="E168" i="1"/>
  <c r="D168" i="1"/>
  <c r="C168" i="1"/>
  <c r="F168" i="1" s="1"/>
  <c r="F72" i="1"/>
  <c r="E71" i="1"/>
  <c r="D71" i="1"/>
  <c r="C71" i="1"/>
  <c r="F70" i="1"/>
  <c r="E69" i="1"/>
  <c r="D69" i="1"/>
  <c r="C69" i="1"/>
  <c r="F68" i="1"/>
  <c r="F67" i="1"/>
  <c r="F66" i="1"/>
  <c r="F65" i="1"/>
  <c r="F64" i="1"/>
  <c r="F63" i="1"/>
  <c r="E62" i="1"/>
  <c r="D62" i="1"/>
  <c r="C62" i="1"/>
  <c r="F61" i="1"/>
  <c r="F60" i="1"/>
  <c r="F59" i="1"/>
  <c r="F58" i="1"/>
  <c r="E57" i="1"/>
  <c r="D57" i="1"/>
  <c r="C57" i="1"/>
  <c r="F56" i="1"/>
  <c r="F55" i="1"/>
  <c r="E54" i="1"/>
  <c r="D54" i="1"/>
  <c r="C54" i="1"/>
  <c r="F53" i="1"/>
  <c r="F52" i="1"/>
  <c r="F51" i="1"/>
  <c r="F50" i="1"/>
  <c r="E49" i="1"/>
  <c r="D49" i="1"/>
  <c r="C49" i="1"/>
  <c r="H151" i="2"/>
  <c r="H150" i="2"/>
  <c r="H149" i="2"/>
  <c r="D187" i="1" l="1"/>
  <c r="C82" i="1"/>
  <c r="F77" i="1"/>
  <c r="F82" i="1" s="1"/>
  <c r="C187" i="1"/>
  <c r="F278" i="1"/>
  <c r="F161" i="1"/>
  <c r="F172" i="1" s="1"/>
  <c r="C172" i="1"/>
  <c r="F183" i="1"/>
  <c r="F187" i="1" s="1"/>
  <c r="E187" i="1"/>
  <c r="F302" i="1"/>
  <c r="A274" i="1"/>
  <c r="E304" i="1"/>
  <c r="C304" i="1"/>
  <c r="D304" i="1"/>
  <c r="B24" i="6"/>
  <c r="A175" i="1"/>
  <c r="A91" i="1"/>
  <c r="A147" i="1"/>
  <c r="A136" i="1"/>
  <c r="A110" i="1"/>
  <c r="B18" i="6"/>
  <c r="B13" i="6"/>
  <c r="A16" i="1"/>
  <c r="B12" i="6"/>
  <c r="A15" i="1"/>
  <c r="B120" i="1"/>
  <c r="B116" i="1"/>
  <c r="B128" i="1"/>
  <c r="B112" i="1"/>
  <c r="B124" i="1"/>
  <c r="B108" i="1"/>
  <c r="B117" i="1"/>
  <c r="B121" i="1"/>
  <c r="B109" i="1"/>
  <c r="B125" i="1"/>
  <c r="B113" i="1"/>
  <c r="B129" i="1"/>
  <c r="B25" i="6"/>
  <c r="A190" i="1"/>
  <c r="A99" i="1"/>
  <c r="B19" i="6"/>
  <c r="B146" i="1"/>
  <c r="B127" i="1"/>
  <c r="B111" i="1"/>
  <c r="B123" i="1"/>
  <c r="B107" i="1"/>
  <c r="B154" i="1"/>
  <c r="B135" i="1"/>
  <c r="B115" i="1"/>
  <c r="B150" i="1"/>
  <c r="B156" i="1"/>
  <c r="B152" i="1"/>
  <c r="B137" i="1"/>
  <c r="B119" i="1"/>
  <c r="B139" i="1"/>
  <c r="B148" i="1"/>
  <c r="B141" i="1"/>
  <c r="B15" i="6"/>
  <c r="A48" i="1"/>
  <c r="B23" i="6"/>
  <c r="A160" i="1"/>
  <c r="B26" i="6"/>
  <c r="A201" i="1"/>
  <c r="A149" i="1"/>
  <c r="A138" i="1"/>
  <c r="A114" i="1"/>
  <c r="C281" i="1"/>
  <c r="B90" i="1"/>
  <c r="B102" i="1"/>
  <c r="B94" i="1"/>
  <c r="B98" i="1"/>
  <c r="B97" i="1"/>
  <c r="B89" i="1"/>
  <c r="B101" i="1"/>
  <c r="B93" i="1"/>
  <c r="B96" i="1"/>
  <c r="B88" i="1"/>
  <c r="B100" i="1"/>
  <c r="B92" i="1"/>
  <c r="A95" i="1"/>
  <c r="A87" i="1"/>
  <c r="D281" i="1"/>
  <c r="E281" i="1"/>
  <c r="F245" i="1"/>
  <c r="F288" i="1"/>
  <c r="F297" i="1"/>
  <c r="F285" i="1"/>
  <c r="F291" i="1"/>
  <c r="D172" i="1"/>
  <c r="E172" i="1"/>
  <c r="D209" i="1"/>
  <c r="E209" i="1"/>
  <c r="C198" i="1"/>
  <c r="C209" i="1"/>
  <c r="C73" i="1"/>
  <c r="E73" i="1"/>
  <c r="E198" i="1"/>
  <c r="D198" i="1"/>
  <c r="D73" i="1"/>
  <c r="F110" i="1"/>
  <c r="F106" i="1"/>
  <c r="F126" i="1"/>
  <c r="F114" i="1"/>
  <c r="F91" i="1"/>
  <c r="F69" i="1"/>
  <c r="F95" i="1"/>
  <c r="F87" i="1"/>
  <c r="F62" i="1"/>
  <c r="F71" i="1"/>
  <c r="F54" i="1"/>
  <c r="F57" i="1"/>
  <c r="F49" i="1"/>
  <c r="H148" i="2"/>
  <c r="F281" i="1" l="1"/>
  <c r="F209" i="1"/>
  <c r="F198" i="1"/>
  <c r="F73" i="1"/>
  <c r="H147" i="2"/>
  <c r="E4" i="1" s="1"/>
  <c r="F3" i="1" l="1"/>
  <c r="Y19" i="2" l="1"/>
  <c r="E6" i="1" s="1"/>
  <c r="E215" i="1" s="1"/>
  <c r="Y18" i="2"/>
  <c r="D6" i="1" s="1"/>
  <c r="D215" i="1" s="1"/>
  <c r="Y17" i="2"/>
  <c r="C6" i="1" s="1"/>
  <c r="C215" i="1" s="1"/>
  <c r="C221" i="1" l="1"/>
  <c r="C210" i="1"/>
  <c r="D210" i="1"/>
  <c r="D221" i="1"/>
  <c r="E210" i="1"/>
  <c r="E221" i="1"/>
  <c r="C46" i="1"/>
  <c r="C103" i="1"/>
  <c r="C142" i="1"/>
  <c r="C84" i="1"/>
  <c r="C131" i="1"/>
  <c r="C261" i="1"/>
  <c r="C74" i="1"/>
  <c r="C282" i="1"/>
  <c r="C188" i="1"/>
  <c r="C199" i="1"/>
  <c r="C229" i="1"/>
  <c r="D142" i="1"/>
  <c r="D84" i="1"/>
  <c r="D131" i="1"/>
  <c r="D103" i="1"/>
  <c r="D74" i="1"/>
  <c r="D282" i="1"/>
  <c r="D261" i="1"/>
  <c r="D199" i="1"/>
  <c r="D229" i="1"/>
  <c r="D188" i="1"/>
  <c r="E84" i="1"/>
  <c r="E131" i="1"/>
  <c r="E103" i="1"/>
  <c r="E142" i="1"/>
  <c r="E282" i="1"/>
  <c r="E261" i="1"/>
  <c r="E74" i="1"/>
  <c r="E229" i="1"/>
  <c r="E188" i="1"/>
  <c r="E199" i="1"/>
  <c r="C173" i="1"/>
  <c r="C158" i="1"/>
  <c r="D173" i="1"/>
  <c r="D158" i="1"/>
  <c r="E158" i="1"/>
  <c r="E173" i="1"/>
  <c r="D46" i="1"/>
  <c r="D18" i="1"/>
  <c r="C18" i="1"/>
  <c r="E46" i="1"/>
  <c r="E18" i="1"/>
  <c r="C3" i="1"/>
  <c r="D34" i="1" l="1"/>
  <c r="E34" i="1"/>
  <c r="C34" i="1"/>
  <c r="D240" i="1"/>
  <c r="E240" i="1"/>
  <c r="C240" i="1"/>
  <c r="E232" i="1"/>
  <c r="H144" i="2" l="1"/>
  <c r="H145" i="2"/>
  <c r="H146" i="2"/>
  <c r="H141" i="2"/>
  <c r="H142" i="2"/>
  <c r="H143" i="2"/>
  <c r="F244" i="1" l="1"/>
  <c r="F243" i="1"/>
  <c r="F242" i="1"/>
  <c r="F241" i="1"/>
  <c r="F249" i="1"/>
  <c r="F250" i="1"/>
  <c r="F233" i="1"/>
  <c r="F35" i="1"/>
  <c r="F36" i="1"/>
  <c r="F33" i="1"/>
  <c r="F32" i="1"/>
  <c r="F31" i="1"/>
  <c r="F30" i="1"/>
  <c r="E29" i="1"/>
  <c r="D29" i="1"/>
  <c r="C29" i="1"/>
  <c r="F37" i="1"/>
  <c r="H137" i="2"/>
  <c r="H138" i="2"/>
  <c r="H139" i="2"/>
  <c r="H140" i="2"/>
  <c r="F23" i="1"/>
  <c r="H136" i="2"/>
  <c r="H135" i="2"/>
  <c r="H134" i="2"/>
  <c r="H133" i="2"/>
  <c r="H132" i="2"/>
  <c r="H131" i="2"/>
  <c r="H130" i="2"/>
  <c r="H129" i="2"/>
  <c r="H128" i="2"/>
  <c r="H127" i="2"/>
  <c r="H64" i="2"/>
  <c r="H65" i="2"/>
  <c r="H66" i="2"/>
  <c r="A257" i="1" s="1"/>
  <c r="H67" i="2"/>
  <c r="B258" i="1" s="1"/>
  <c r="H68" i="2"/>
  <c r="H69" i="2"/>
  <c r="B214" i="1" l="1"/>
  <c r="B219" i="1"/>
  <c r="A259" i="1"/>
  <c r="A172" i="1"/>
  <c r="A281" i="1"/>
  <c r="A198" i="1"/>
  <c r="A209" i="1"/>
  <c r="A168" i="1"/>
  <c r="A240" i="1"/>
  <c r="A57" i="1"/>
  <c r="A77" i="1"/>
  <c r="A29" i="1"/>
  <c r="B250" i="1"/>
  <c r="B64" i="1"/>
  <c r="B36" i="1"/>
  <c r="B206" i="1"/>
  <c r="B195" i="1"/>
  <c r="B35" i="1"/>
  <c r="B249" i="1"/>
  <c r="B63" i="1"/>
  <c r="B242" i="1"/>
  <c r="B234" i="1"/>
  <c r="B59" i="1"/>
  <c r="B51" i="1"/>
  <c r="B79" i="1"/>
  <c r="B31" i="1"/>
  <c r="B23" i="1"/>
  <c r="B177" i="1"/>
  <c r="B241" i="1"/>
  <c r="B233" i="1"/>
  <c r="B58" i="1"/>
  <c r="B50" i="1"/>
  <c r="B169" i="1"/>
  <c r="B22" i="1"/>
  <c r="B78" i="1"/>
  <c r="B162" i="1"/>
  <c r="B30" i="1"/>
  <c r="B256" i="1"/>
  <c r="B197" i="1"/>
  <c r="B208" i="1"/>
  <c r="A196" i="1"/>
  <c r="A255" i="1"/>
  <c r="A207" i="1"/>
  <c r="A183" i="1"/>
  <c r="A187" i="1"/>
  <c r="B184" i="1"/>
  <c r="F240" i="1"/>
  <c r="F34" i="1"/>
  <c r="F29" i="1"/>
  <c r="C21" i="1"/>
  <c r="D21" i="1"/>
  <c r="E21" i="1"/>
  <c r="V12" i="2"/>
  <c r="U12" i="2"/>
  <c r="T12" i="2"/>
  <c r="S12" i="2"/>
  <c r="H111" i="2"/>
  <c r="H112" i="2"/>
  <c r="Q6" i="2" s="1"/>
  <c r="S13" i="2" s="1"/>
  <c r="H113" i="2"/>
  <c r="Q7" i="2" s="1"/>
  <c r="S14" i="2" s="1"/>
  <c r="H114" i="2"/>
  <c r="Q8" i="2" s="1"/>
  <c r="S15" i="2" s="1"/>
  <c r="H115" i="2"/>
  <c r="Q9" i="2" s="1"/>
  <c r="T13" i="2" s="1"/>
  <c r="H116" i="2"/>
  <c r="Q10" i="2" s="1"/>
  <c r="T14" i="2" s="1"/>
  <c r="H117" i="2"/>
  <c r="Q11" i="2" s="1"/>
  <c r="T15" i="2" s="1"/>
  <c r="H118" i="2"/>
  <c r="Q12" i="2" s="1"/>
  <c r="U13" i="2" s="1"/>
  <c r="H119" i="2"/>
  <c r="Q13" i="2" s="1"/>
  <c r="U14" i="2" s="1"/>
  <c r="H120" i="2"/>
  <c r="Q14" i="2" s="1"/>
  <c r="U15" i="2" s="1"/>
  <c r="H121" i="2"/>
  <c r="Q15" i="2" s="1"/>
  <c r="V13" i="2" s="1"/>
  <c r="H122" i="2"/>
  <c r="Q16" i="2" s="1"/>
  <c r="V14" i="2" s="1"/>
  <c r="H123" i="2"/>
  <c r="Q17" i="2" s="1"/>
  <c r="V15" i="2" s="1"/>
  <c r="H124" i="2"/>
  <c r="H125" i="2"/>
  <c r="E3" i="1" s="1"/>
  <c r="H126" i="2"/>
  <c r="H106" i="2"/>
  <c r="H107" i="2"/>
  <c r="H108" i="2"/>
  <c r="H109" i="2"/>
  <c r="H110" i="2"/>
  <c r="X17" i="2" l="1"/>
  <c r="X19" i="2"/>
  <c r="E217" i="1" s="1"/>
  <c r="X18" i="2"/>
  <c r="D217" i="1" s="1"/>
  <c r="H6" i="2"/>
  <c r="A5" i="1" s="1"/>
  <c r="H7" i="2"/>
  <c r="H8" i="2"/>
  <c r="H9" i="2"/>
  <c r="H10" i="2"/>
  <c r="F7" i="1" s="1"/>
  <c r="H11" i="2"/>
  <c r="H12" i="2"/>
  <c r="H13" i="2"/>
  <c r="A10" i="1" s="1"/>
  <c r="H14" i="2"/>
  <c r="H15" i="2"/>
  <c r="H16" i="2"/>
  <c r="H17" i="2"/>
  <c r="H18" i="2"/>
  <c r="A19" i="1" s="1"/>
  <c r="H19" i="2"/>
  <c r="H20" i="2"/>
  <c r="H21" i="2"/>
  <c r="H22" i="2"/>
  <c r="H23" i="2"/>
  <c r="H24" i="2"/>
  <c r="H25" i="2"/>
  <c r="H26" i="2"/>
  <c r="H27" i="2"/>
  <c r="H28" i="2"/>
  <c r="H29" i="2"/>
  <c r="H30" i="2"/>
  <c r="H31" i="2"/>
  <c r="A245" i="1" s="1"/>
  <c r="H32" i="2"/>
  <c r="B247" i="1" s="1"/>
  <c r="H33" i="2"/>
  <c r="B246" i="1" s="1"/>
  <c r="H34" i="2"/>
  <c r="H35" i="2"/>
  <c r="H36" i="2"/>
  <c r="H37" i="2"/>
  <c r="H38" i="2"/>
  <c r="H39" i="2"/>
  <c r="H40" i="2"/>
  <c r="B70" i="1" s="1"/>
  <c r="H41" i="2"/>
  <c r="H42" i="2"/>
  <c r="H43" i="2"/>
  <c r="H44" i="2"/>
  <c r="H45" i="2"/>
  <c r="H46" i="2"/>
  <c r="H47" i="2"/>
  <c r="H48" i="2"/>
  <c r="F217" i="1" s="1"/>
  <c r="H49" i="2"/>
  <c r="H50" i="2"/>
  <c r="H51" i="2"/>
  <c r="H52" i="2"/>
  <c r="H53" i="2"/>
  <c r="H54" i="2"/>
  <c r="H55" i="2"/>
  <c r="H56" i="2"/>
  <c r="H57" i="2"/>
  <c r="H58" i="2"/>
  <c r="H59" i="2"/>
  <c r="H60" i="2"/>
  <c r="H61" i="2"/>
  <c r="B252" i="1" s="1"/>
  <c r="H62" i="2"/>
  <c r="B253" i="1" s="1"/>
  <c r="H63" i="2"/>
  <c r="B254" i="1" s="1"/>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C5" i="6" s="1"/>
  <c r="H99" i="2"/>
  <c r="C6" i="6" s="1"/>
  <c r="H100" i="2"/>
  <c r="H101" i="2"/>
  <c r="H102" i="2"/>
  <c r="H103" i="2"/>
  <c r="H104" i="2"/>
  <c r="H105" i="2"/>
  <c r="N6" i="2"/>
  <c r="C212" i="1" l="1"/>
  <c r="C217" i="1"/>
  <c r="F223" i="1"/>
  <c r="F212" i="1"/>
  <c r="D223" i="1"/>
  <c r="D212" i="1"/>
  <c r="E223" i="1"/>
  <c r="E212" i="1"/>
  <c r="A224" i="1"/>
  <c r="C190" i="1"/>
  <c r="C223" i="1"/>
  <c r="A278" i="1"/>
  <c r="B31" i="6"/>
  <c r="A86" i="1"/>
  <c r="A133" i="1"/>
  <c r="A176" i="1"/>
  <c r="A232" i="1"/>
  <c r="A161" i="1"/>
  <c r="B11" i="6"/>
  <c r="A14" i="1"/>
  <c r="F86" i="1"/>
  <c r="F263" i="1"/>
  <c r="F190" i="1"/>
  <c r="F201" i="1"/>
  <c r="F231" i="1"/>
  <c r="F160" i="1"/>
  <c r="F144" i="1"/>
  <c r="F105" i="1"/>
  <c r="F133" i="1"/>
  <c r="A21" i="1"/>
  <c r="A49" i="1"/>
  <c r="B10" i="6"/>
  <c r="A13" i="1"/>
  <c r="A62" i="1"/>
  <c r="A34" i="1"/>
  <c r="B204" i="1"/>
  <c r="B167" i="1"/>
  <c r="B193" i="1"/>
  <c r="B239" i="1"/>
  <c r="B8" i="6"/>
  <c r="A11" i="1"/>
  <c r="A41" i="1"/>
  <c r="A69" i="1"/>
  <c r="F20" i="1"/>
  <c r="F76" i="1"/>
  <c r="F48" i="1"/>
  <c r="B203" i="1"/>
  <c r="B166" i="1"/>
  <c r="B192" i="1"/>
  <c r="B238" i="1"/>
  <c r="B68" i="1"/>
  <c r="B40" i="1"/>
  <c r="B56" i="1"/>
  <c r="B28" i="1"/>
  <c r="A105" i="1"/>
  <c r="A144" i="1"/>
  <c r="B80" i="1"/>
  <c r="B60" i="1"/>
  <c r="B24" i="1"/>
  <c r="B52" i="1"/>
  <c r="A165" i="1"/>
  <c r="A202" i="1"/>
  <c r="A191" i="1"/>
  <c r="A237" i="1"/>
  <c r="B67" i="1"/>
  <c r="B39" i="1"/>
  <c r="B27" i="1"/>
  <c r="B55" i="1"/>
  <c r="B7" i="6"/>
  <c r="D86" i="1"/>
  <c r="D160" i="1"/>
  <c r="D7" i="1"/>
  <c r="D48" i="1"/>
  <c r="D263" i="1"/>
  <c r="D190" i="1"/>
  <c r="D201" i="1"/>
  <c r="D76" i="1"/>
  <c r="D20" i="1"/>
  <c r="D231" i="1"/>
  <c r="D175" i="1"/>
  <c r="D105" i="1"/>
  <c r="D133" i="1"/>
  <c r="D144" i="1"/>
  <c r="B44" i="1"/>
  <c r="B72" i="1"/>
  <c r="B251" i="1"/>
  <c r="B65" i="1"/>
  <c r="B37" i="1"/>
  <c r="B33" i="1"/>
  <c r="B244" i="1"/>
  <c r="B164" i="1"/>
  <c r="B171" i="1"/>
  <c r="B236" i="1"/>
  <c r="B66" i="1"/>
  <c r="B38" i="1"/>
  <c r="A26" i="1"/>
  <c r="A54" i="1"/>
  <c r="B6" i="6"/>
  <c r="A9" i="1"/>
  <c r="E86" i="1"/>
  <c r="E160" i="1"/>
  <c r="E7" i="1"/>
  <c r="E263" i="1"/>
  <c r="E190" i="1"/>
  <c r="E76" i="1"/>
  <c r="E201" i="1"/>
  <c r="E48" i="1"/>
  <c r="E20" i="1"/>
  <c r="E231" i="1"/>
  <c r="E175" i="1"/>
  <c r="E105" i="1"/>
  <c r="E133" i="1"/>
  <c r="E144" i="1"/>
  <c r="A194" i="1"/>
  <c r="A205" i="1"/>
  <c r="A248" i="1"/>
  <c r="B243" i="1"/>
  <c r="B235" i="1"/>
  <c r="B163" i="1"/>
  <c r="B32" i="1"/>
  <c r="B170" i="1"/>
  <c r="A82" i="1"/>
  <c r="A45" i="1"/>
  <c r="B81" i="1"/>
  <c r="B25" i="1"/>
  <c r="B61" i="1"/>
  <c r="B53" i="1"/>
  <c r="B14" i="6"/>
  <c r="A20" i="1"/>
  <c r="A8" i="1"/>
  <c r="B5" i="6"/>
  <c r="C86" i="1"/>
  <c r="C231" i="1"/>
  <c r="C175" i="1"/>
  <c r="C160" i="1"/>
  <c r="C263" i="1"/>
  <c r="C20" i="1"/>
  <c r="C7" i="1"/>
  <c r="C48" i="1"/>
  <c r="C201" i="1"/>
  <c r="C76" i="1"/>
  <c r="C105" i="1"/>
  <c r="C133" i="1"/>
  <c r="C144" i="1"/>
  <c r="A71" i="1"/>
  <c r="F284" i="1"/>
  <c r="D284" i="1"/>
  <c r="E284" i="1"/>
  <c r="A73" i="1"/>
  <c r="C284" i="1"/>
  <c r="F175" i="1"/>
  <c r="B182" i="1"/>
  <c r="B181" i="1"/>
  <c r="A180" i="1"/>
  <c r="B186" i="1"/>
  <c r="B179" i="1"/>
  <c r="B178" i="1"/>
  <c r="B185" i="1"/>
  <c r="F8" i="1"/>
  <c r="A3" i="1" l="1"/>
  <c r="A4" i="1"/>
  <c r="E2" i="1"/>
  <c r="A306" i="1"/>
  <c r="A1" i="1"/>
  <c r="A2" i="1"/>
  <c r="B42" i="1"/>
  <c r="F258" i="1" l="1"/>
  <c r="E257" i="1"/>
  <c r="D257" i="1"/>
  <c r="C257" i="1"/>
  <c r="F256" i="1"/>
  <c r="E255" i="1"/>
  <c r="D255" i="1"/>
  <c r="C255" i="1"/>
  <c r="F254" i="1"/>
  <c r="F253" i="1"/>
  <c r="F252" i="1"/>
  <c r="F251" i="1"/>
  <c r="F239" i="1"/>
  <c r="F238" i="1"/>
  <c r="E237" i="1"/>
  <c r="D237" i="1"/>
  <c r="F236" i="1"/>
  <c r="F235" i="1"/>
  <c r="F234" i="1"/>
  <c r="F44" i="1"/>
  <c r="E43" i="1"/>
  <c r="D43" i="1"/>
  <c r="C43" i="1"/>
  <c r="F42" i="1"/>
  <c r="E41" i="1"/>
  <c r="D41" i="1"/>
  <c r="C41" i="1"/>
  <c r="F40" i="1"/>
  <c r="F39" i="1"/>
  <c r="F38" i="1"/>
  <c r="F28" i="1"/>
  <c r="F27" i="1"/>
  <c r="E26" i="1"/>
  <c r="D26" i="1"/>
  <c r="C26" i="1"/>
  <c r="F25" i="1"/>
  <c r="F24" i="1"/>
  <c r="F22" i="1"/>
  <c r="F255" i="1" l="1"/>
  <c r="F257" i="1"/>
  <c r="E259" i="1"/>
  <c r="C259" i="1"/>
  <c r="D259" i="1"/>
  <c r="D45" i="1"/>
  <c r="C45" i="1"/>
  <c r="E45" i="1"/>
  <c r="F41" i="1"/>
  <c r="F26" i="1"/>
  <c r="F43" i="1"/>
  <c r="F237" i="1"/>
  <c r="F232" i="1"/>
  <c r="F21" i="1"/>
  <c r="F259" i="1" l="1"/>
  <c r="F45" i="1"/>
  <c r="F300" i="1"/>
  <c r="F304" i="1" s="1"/>
</calcChain>
</file>

<file path=xl/sharedStrings.xml><?xml version="1.0" encoding="utf-8"?>
<sst xmlns="http://schemas.openxmlformats.org/spreadsheetml/2006/main" count="2042" uniqueCount="1323">
  <si>
    <t>OPERADOR ID</t>
  </si>
  <si>
    <t>OPERADOR NOMBRE</t>
  </si>
  <si>
    <t>AÑO</t>
  </si>
  <si>
    <t>DATOS DE ACTIVIDAD EN ESPAÑA. PARTICIPANTES</t>
  </si>
  <si>
    <t>Enero</t>
  </si>
  <si>
    <t>Febrero</t>
  </si>
  <si>
    <t>Marzo</t>
  </si>
  <si>
    <t>Nuevos registros (1)</t>
  </si>
  <si>
    <t>Número total de depósitos en el mes (3)</t>
  </si>
  <si>
    <t>DATOS DE ACTIVIDAD EN ESPAÑA. INGRESOS DE EXPLOTACIÓN</t>
  </si>
  <si>
    <t>Total trimestre</t>
  </si>
  <si>
    <t>Apuestas de contrapartida</t>
  </si>
  <si>
    <t>Apuestas deportivas</t>
  </si>
  <si>
    <t>Apuestas hípicas</t>
  </si>
  <si>
    <t>Otras apuestas</t>
  </si>
  <si>
    <t>Apuestas mutuas</t>
  </si>
  <si>
    <t>Poker</t>
  </si>
  <si>
    <t>Cash game</t>
  </si>
  <si>
    <t>Tournaments</t>
  </si>
  <si>
    <t>Casino</t>
  </si>
  <si>
    <t>Ruleta</t>
  </si>
  <si>
    <t>Black Jack</t>
  </si>
  <si>
    <t>Juegos complementarios</t>
  </si>
  <si>
    <t>Bingo</t>
  </si>
  <si>
    <t>Concursos</t>
  </si>
  <si>
    <t>Total</t>
  </si>
  <si>
    <t>Concepto</t>
  </si>
  <si>
    <t>Publicidad  (tv, radio, cine, internet, …)</t>
  </si>
  <si>
    <t>Bonos y promociones</t>
  </si>
  <si>
    <t>Afiliados</t>
  </si>
  <si>
    <t>NOTAS</t>
  </si>
  <si>
    <t>(1)</t>
  </si>
  <si>
    <t>Nuevos registros</t>
  </si>
  <si>
    <t>(2)</t>
  </si>
  <si>
    <t>(3)</t>
  </si>
  <si>
    <t>Número de depositos</t>
  </si>
  <si>
    <t>Total número de depósitos realizados en el mes. No se debe sumar los registros de meses anteriores</t>
  </si>
  <si>
    <t>(4)</t>
  </si>
  <si>
    <t>Total apuestas</t>
  </si>
  <si>
    <t>El dato de total apuestas no debe incluir bonos ni promociones, que se informará en el apartado correspondiente</t>
  </si>
  <si>
    <t>(5)</t>
  </si>
  <si>
    <t>Total apuestas concursos</t>
  </si>
  <si>
    <t>Incluirá la cantidad total dedicada a la participación en el juego, es decir, el total de la tarificación adicional excluído el coste de la llamada, e independientemente de los acuerdos de reparto entre los intervinientes (ej. acuerdos de revenue sharing entre el operador B2C y el proveedor de servicios de juego)</t>
  </si>
  <si>
    <t>(6)</t>
  </si>
  <si>
    <t>(7)</t>
  </si>
  <si>
    <t>(8)</t>
  </si>
  <si>
    <t>Punto y Banca</t>
  </si>
  <si>
    <t>Operadores</t>
  </si>
  <si>
    <t>id</t>
  </si>
  <si>
    <t>nombre</t>
  </si>
  <si>
    <t>Traducciones</t>
  </si>
  <si>
    <t>Español</t>
  </si>
  <si>
    <t>English</t>
  </si>
  <si>
    <t>Lenguajes</t>
  </si>
  <si>
    <t>Lenguaje actual</t>
  </si>
  <si>
    <t>Traduc actual</t>
  </si>
  <si>
    <t>Valor</t>
  </si>
  <si>
    <t>ACTIVITY DATA IN SPAIN. PARTICIPANTS</t>
  </si>
  <si>
    <t>New players registered (1)</t>
  </si>
  <si>
    <t>Total number of deposits during the month (3)</t>
  </si>
  <si>
    <t>ACTIVITY DATA IN SPAIN. OPERATING INCOME</t>
  </si>
  <si>
    <t>Fixed-Odds betting</t>
  </si>
  <si>
    <t>Sports betting</t>
  </si>
  <si>
    <t>Horse betting</t>
  </si>
  <si>
    <t>Other bets</t>
  </si>
  <si>
    <t>Roulette</t>
  </si>
  <si>
    <t>Baccarat</t>
  </si>
  <si>
    <t>Complementary games</t>
  </si>
  <si>
    <t>Concept</t>
  </si>
  <si>
    <t>Advertising  (tv, radio, cine, internet, …)</t>
  </si>
  <si>
    <t>Bonus and promotions</t>
  </si>
  <si>
    <t>Affiliates</t>
  </si>
  <si>
    <t>January</t>
  </si>
  <si>
    <t>February</t>
  </si>
  <si>
    <t>March</t>
  </si>
  <si>
    <t>NOTES</t>
  </si>
  <si>
    <t>Contests</t>
  </si>
  <si>
    <t>DETALLE MENSUAL DE INGRESOS DE LA ACTIVIDAD</t>
  </si>
  <si>
    <t>OBSERVACIONES</t>
  </si>
  <si>
    <t>OPERATOR ID</t>
  </si>
  <si>
    <t>OPERATOR’S NAME</t>
  </si>
  <si>
    <t>YEAR</t>
  </si>
  <si>
    <t>Lenguaje</t>
  </si>
  <si>
    <t>Language</t>
  </si>
  <si>
    <t>COMMENTS</t>
  </si>
  <si>
    <t>DETAILS OF MONTHLY INCOME FROM ACTIVITY</t>
  </si>
  <si>
    <t>New Registrations</t>
  </si>
  <si>
    <t>Number of deposits</t>
  </si>
  <si>
    <t>Total Amount of Bets</t>
  </si>
  <si>
    <t>Total Amount Bets Contests</t>
  </si>
  <si>
    <t>Total number of deposits made in the month. These must not be added to last months registration.</t>
  </si>
  <si>
    <t>Number of total deposits made must not include vouchers or promotions, which will be reported in the following section.</t>
  </si>
  <si>
    <t>Incluirá la cantidad total de apuestas menos el importe  de los premios devengados en el periodo</t>
  </si>
  <si>
    <t>4</t>
  </si>
  <si>
    <t>Suma total al inicio del mes del saldo en la cuenta de juego correspondiente a todos los jugadores.</t>
  </si>
  <si>
    <t>Total sum of starting balance of all the players accounts at the beginning of the month.</t>
  </si>
  <si>
    <t>Suma total al final del mes del periodo del saldo en la cuenta de juego correspondiente a todos los jugadores.</t>
  </si>
  <si>
    <t>Total sum of ending balance of all the players accounts at the end of the month.</t>
  </si>
  <si>
    <t>Importe total de saldos iniciales</t>
  </si>
  <si>
    <t>Importe total de saldos finales</t>
  </si>
  <si>
    <t>Total amount of initial balances</t>
  </si>
  <si>
    <t>Total amount of final balances</t>
  </si>
  <si>
    <t>Trimestre</t>
  </si>
  <si>
    <t>Abril</t>
  </si>
  <si>
    <t>Mayo</t>
  </si>
  <si>
    <t>Junio</t>
  </si>
  <si>
    <t>Julio</t>
  </si>
  <si>
    <t>Agosto</t>
  </si>
  <si>
    <t>Septiembre</t>
  </si>
  <si>
    <t>Octubre</t>
  </si>
  <si>
    <t>Noviembre</t>
  </si>
  <si>
    <t>Diciembre</t>
  </si>
  <si>
    <t>April</t>
  </si>
  <si>
    <t>May</t>
  </si>
  <si>
    <t>June</t>
  </si>
  <si>
    <t>July</t>
  </si>
  <si>
    <t>August</t>
  </si>
  <si>
    <t>September</t>
  </si>
  <si>
    <t>October</t>
  </si>
  <si>
    <t>November</t>
  </si>
  <si>
    <t>December</t>
  </si>
  <si>
    <t>1</t>
  </si>
  <si>
    <t>2</t>
  </si>
  <si>
    <t>3</t>
  </si>
  <si>
    <t>Trimestre actual</t>
  </si>
  <si>
    <t>Trimester</t>
  </si>
  <si>
    <t>Meses</t>
  </si>
  <si>
    <t>mes</t>
  </si>
  <si>
    <t xml:space="preserve">Trimestres ids meses </t>
  </si>
  <si>
    <t>Trimestres nombres meses</t>
  </si>
  <si>
    <t>Trimestre ids</t>
  </si>
  <si>
    <t>Trimes actual nombres</t>
  </si>
  <si>
    <t>Años</t>
  </si>
  <si>
    <t>Total quarter</t>
  </si>
  <si>
    <t>DATOS DE ACTIVIDAD EN ESPAÑA. BONOS</t>
  </si>
  <si>
    <t>ACTIVITY DATA IN SPAIN. BONUS</t>
  </si>
  <si>
    <t>Ruleta en vivo</t>
  </si>
  <si>
    <t>Live Roulette</t>
  </si>
  <si>
    <t xml:space="preserve">Apuestas deportivas convencionales </t>
  </si>
  <si>
    <t>Apuestas deportivas en directo</t>
  </si>
  <si>
    <t>Live Sports betting</t>
  </si>
  <si>
    <t>Máquinas de azar</t>
  </si>
  <si>
    <t>Slots</t>
  </si>
  <si>
    <t>Apuestas cruzadas</t>
  </si>
  <si>
    <t xml:space="preserve">Bonos concedidos </t>
  </si>
  <si>
    <t xml:space="preserve">Bonos liberados </t>
  </si>
  <si>
    <t xml:space="preserve">Ganancias derivadas de los bonos </t>
  </si>
  <si>
    <t xml:space="preserve">Granted Bonus </t>
  </si>
  <si>
    <t xml:space="preserve">Winnings from Bonus </t>
  </si>
  <si>
    <t>Bonos concedidos por el operador expresado su valor en euros. Total de bonos concedidos, independientemente de que se hayan liberado o no.</t>
  </si>
  <si>
    <t>Premios obtenidos por los bonos liberados y que son dinero en efectivo para el jugador.</t>
  </si>
  <si>
    <t>Winnings from the released bonus and have become cash for the player.</t>
  </si>
  <si>
    <t>Pre-match Sports betting</t>
  </si>
  <si>
    <t>Betting exchange</t>
  </si>
  <si>
    <t xml:space="preserve">Redeemed Bonus </t>
  </si>
  <si>
    <t xml:space="preserve">This will include the total amount spent on bettings in the game; that is to say the total of the additional charging excluding the cost of the call, and regardless of distribution agreements of the participants (eg. Revenue sharing agreements between the B2C operator and the gaming service provider)  </t>
  </si>
  <si>
    <t>This will include the total amount of bets minus the amount of the prizes paid out in that period.</t>
  </si>
  <si>
    <t>Parimutuel betting</t>
  </si>
  <si>
    <t>Ruleta (no en vivo)</t>
  </si>
  <si>
    <t>Roulette (live excluded)</t>
  </si>
  <si>
    <t>Bonus granted by the operator (in euros). Total bonus granted, regardless if players have redeemed them.</t>
  </si>
  <si>
    <t>Columna1</t>
  </si>
  <si>
    <t>Versión</t>
  </si>
  <si>
    <t>Release</t>
  </si>
  <si>
    <t>SOLVREPORTE:observaciones:1</t>
  </si>
  <si>
    <t>SOLVMES_REPORTADO:nuevos_reg:1</t>
  </si>
  <si>
    <t>SOLVMES_REPORTADO:nuevos_reg:2</t>
  </si>
  <si>
    <t>SOLVMES_REPORTADO:nuevos_reg:3</t>
  </si>
  <si>
    <t>SOLVMES_REPORTADO:promedio_jug_act:1</t>
  </si>
  <si>
    <t>SOLVMES_REPORTADO:promedio_jug_act:2</t>
  </si>
  <si>
    <t>SOLVMES_REPORTADO:promedio_jug_act:3</t>
  </si>
  <si>
    <t>SOLVMES_REPORTADO:importe_tot_dep:1</t>
  </si>
  <si>
    <t>SOLVMES_REPORTADO:importe_tot_dep:2</t>
  </si>
  <si>
    <t>SOLVMES_REPORTADO:importe_tot_dep:3</t>
  </si>
  <si>
    <t>SOLVMES_REPORTADO:numero_tot_dep_mes:1</t>
  </si>
  <si>
    <t>SOLVMES_REPORTADO:numero_tot_dep_mes:2</t>
  </si>
  <si>
    <t>SOLVMES_REPORTADO:numero_tot_dep_mes:3</t>
  </si>
  <si>
    <t>SOLVMES_REPORTADO:importe_tot_ret:1</t>
  </si>
  <si>
    <t>SOLVMES_REPORTADO:importe_tot_ret:2</t>
  </si>
  <si>
    <t>SOLVMES_REPORTADO:importe_tot_ret:3</t>
  </si>
  <si>
    <t>SOLVMES_REPORTADO:importe_tot_sal_ini:1</t>
  </si>
  <si>
    <t>SOLVMES_REPORTADO:importe_tot_sal_ini:2</t>
  </si>
  <si>
    <t>SOLVMES_REPORTADO:importe_tot_sal_ini:3</t>
  </si>
  <si>
    <t>SOLVMES_REPORTADO:importe_tot_sal_fin:1</t>
  </si>
  <si>
    <t>SOLVMES_REPORTADO:importe_tot_sal_fin:2</t>
  </si>
  <si>
    <t>SOLVMES_REPORTADO:importe_tot_sal_fin:3</t>
  </si>
  <si>
    <t>SOLVMES_REPORTADO:publicidad:1</t>
  </si>
  <si>
    <t>SOLVMES_REPORTADO:publicidad:2</t>
  </si>
  <si>
    <t>SOLVMES_REPORTADO:publicidad:3</t>
  </si>
  <si>
    <t>SOLVMES_REPORTADO:patrocinio:1</t>
  </si>
  <si>
    <t>SOLVMES_REPORTADO:patrocinio:2</t>
  </si>
  <si>
    <t>SOLVMES_REPORTADO:patrocinio:3</t>
  </si>
  <si>
    <t>SOLVMES_REPORTADO:afiliados:1</t>
  </si>
  <si>
    <t>SOLVMES_REPORTADO:afiliados:2</t>
  </si>
  <si>
    <t>SOLVMES_REPORTADO:afiliados:3</t>
  </si>
  <si>
    <t>SOLVAPUESTAS:apues_contra_hipic:1</t>
  </si>
  <si>
    <t>SOLVAPUESTAS:apues_contra_hipic:2</t>
  </si>
  <si>
    <t>SOLVAPUESTAS:apues_contra_hipic:3</t>
  </si>
  <si>
    <t>SOLVAPUESTAS:apues_contra_otras:1</t>
  </si>
  <si>
    <t>SOLVAPUESTAS:apues_contra_otras:2</t>
  </si>
  <si>
    <t>SOLVAPUESTAS:apues_contra_otras:3</t>
  </si>
  <si>
    <t>SOLVAPUESTAS:apues_mutuas_depor:1</t>
  </si>
  <si>
    <t>SOLVAPUESTAS:apues_mutuas_depor:2</t>
  </si>
  <si>
    <t>SOLVAPUESTAS:apues_mutuas_depor:3</t>
  </si>
  <si>
    <t>SOLVAPUESTAS:apues_mutuas_hipic:1</t>
  </si>
  <si>
    <t>SOLVAPUESTAS:apues_mutuas_hipic:2</t>
  </si>
  <si>
    <t>SOLVAPUESTAS:apues_mutuas_hipic:3</t>
  </si>
  <si>
    <t>SOLVAPUESTAS:poker_cash_game:1</t>
  </si>
  <si>
    <t>SOLVAPUESTAS:poker_cash_game:2</t>
  </si>
  <si>
    <t>SOLVAPUESTAS:poker_cash_game:3</t>
  </si>
  <si>
    <t>SOLVAPUESTAS:poker_tourna:1</t>
  </si>
  <si>
    <t>SOLVAPUESTAS:poker_tourna:2</t>
  </si>
  <si>
    <t>SOLVAPUESTAS:poker_tourna:3</t>
  </si>
  <si>
    <t>SOLVAPUESTAS:casino_punto_banca:1</t>
  </si>
  <si>
    <t>SOLVAPUESTAS:casino_punto_banca:2</t>
  </si>
  <si>
    <t>SOLVAPUESTAS:casino_punto_banca:3</t>
  </si>
  <si>
    <t>SOLVAPUESTAS:casino_black_jack:1</t>
  </si>
  <si>
    <t>SOLVAPUESTAS:casino_black_jack:2</t>
  </si>
  <si>
    <t>SOLVAPUESTAS:casino_black_jack:3</t>
  </si>
  <si>
    <t>SOLVAPUESTAS:casino_jue_comple:1</t>
  </si>
  <si>
    <t>SOLVAPUESTAS:casino_jue_comple:2</t>
  </si>
  <si>
    <t>SOLVAPUESTAS:casino_jue_comple:3</t>
  </si>
  <si>
    <t>SOLVAPUESTAS:bingo:1</t>
  </si>
  <si>
    <t>SOLVAPUESTAS:bingo:2</t>
  </si>
  <si>
    <t>SOLVAPUESTAS:bingo:3</t>
  </si>
  <si>
    <t>SOLVAPUESTAS:concursos:1</t>
  </si>
  <si>
    <t>SOLVAPUESTAS:concursos:2</t>
  </si>
  <si>
    <t>SOLVAPUESTAS:concursos:3</t>
  </si>
  <si>
    <t>SOLVAPUESTAS:apues_contra_hipic:4</t>
  </si>
  <si>
    <t>SOLVAPUESTAS:apues_contra_hipic:5</t>
  </si>
  <si>
    <t>SOLVAPUESTAS:apues_contra_hipic:6</t>
  </si>
  <si>
    <t>SOLVAPUESTAS:apues_contra_otras:4</t>
  </si>
  <si>
    <t>SOLVAPUESTAS:apues_contra_otras:5</t>
  </si>
  <si>
    <t>SOLVAPUESTAS:apues_contra_otras:6</t>
  </si>
  <si>
    <t>SOLVAPUESTAS:apues_mutuas_depor:4</t>
  </si>
  <si>
    <t>SOLVAPUESTAS:apues_mutuas_depor:5</t>
  </si>
  <si>
    <t>SOLVAPUESTAS:apues_mutuas_depor:6</t>
  </si>
  <si>
    <t>SOLVAPUESTAS:apues_mutuas_hipic:4</t>
  </si>
  <si>
    <t>SOLVAPUESTAS:apues_mutuas_hipic:5</t>
  </si>
  <si>
    <t>SOLVAPUESTAS:apues_mutuas_hipic:6</t>
  </si>
  <si>
    <t>SOLVAPUESTAS:poker_cash_game:4</t>
  </si>
  <si>
    <t>SOLVAPUESTAS:poker_cash_game:5</t>
  </si>
  <si>
    <t>SOLVAPUESTAS:poker_cash_game:6</t>
  </si>
  <si>
    <t>SOLVAPUESTAS:poker_tourna:4</t>
  </si>
  <si>
    <t>SOLVAPUESTAS:poker_tourna:5</t>
  </si>
  <si>
    <t>SOLVAPUESTAS:poker_tourna:6</t>
  </si>
  <si>
    <t>SOLVAPUESTAS:casino_punto_banca:4</t>
  </si>
  <si>
    <t>SOLVAPUESTAS:casino_punto_banca:5</t>
  </si>
  <si>
    <t>SOLVAPUESTAS:casino_punto_banca:6</t>
  </si>
  <si>
    <t>SOLVAPUESTAS:casino_black_jack:4</t>
  </si>
  <si>
    <t>SOLVAPUESTAS:casino_black_jack:5</t>
  </si>
  <si>
    <t>SOLVAPUESTAS:casino_black_jack:6</t>
  </si>
  <si>
    <t>SOLVAPUESTAS:casino_jue_comple:4</t>
  </si>
  <si>
    <t>SOLVAPUESTAS:casino_jue_comple:5</t>
  </si>
  <si>
    <t>SOLVAPUESTAS:casino_jue_comple:6</t>
  </si>
  <si>
    <t>SOLVAPUESTAS:bingo:4</t>
  </si>
  <si>
    <t>SOLVAPUESTAS:bingo:5</t>
  </si>
  <si>
    <t>SOLVAPUESTAS:bingo:6</t>
  </si>
  <si>
    <t>SOLVAPUESTAS:concursos:4</t>
  </si>
  <si>
    <t>SOLVAPUESTAS:concursos:5</t>
  </si>
  <si>
    <t>SOLVAPUESTAS:concursos:6</t>
  </si>
  <si>
    <t>SOLVMES_REPORTADO:bonos_conc:1</t>
  </si>
  <si>
    <t>SOLVMES_REPORTADO:bonos_conc:2</t>
  </si>
  <si>
    <t>SOLVMES_REPORTADO:bonos_conc:3</t>
  </si>
  <si>
    <t>SOLVMES_REPORTADO:bonos_libe:1</t>
  </si>
  <si>
    <t>SOLVMES_REPORTADO:bonos_libe:2</t>
  </si>
  <si>
    <t>SOLVMES_REPORTADO:bonos_libe:3</t>
  </si>
  <si>
    <t>SOLVAPUESTAS:apues_contra_depor_conv:1</t>
  </si>
  <si>
    <t>SOLVAPUESTAS:apues_contra_depor_conv:2</t>
  </si>
  <si>
    <t>SOLVAPUESTAS:apues_contra_depor_conv:3</t>
  </si>
  <si>
    <t>SOLVAPUESTAS:apues_contra_depor_dire:1</t>
  </si>
  <si>
    <t>SOLVAPUESTAS:apues_contra_depor_dire:2</t>
  </si>
  <si>
    <t>SOLVAPUESTAS:apues_contra_depor_dire:3</t>
  </si>
  <si>
    <t>SOLVAPUESTAS:apues_cruz_depor_conv:1</t>
  </si>
  <si>
    <t>SOLVAPUESTAS:apues_cruz_depor_conv:2</t>
  </si>
  <si>
    <t>SOLVAPUESTAS:apues_cruz_depor_conv:3</t>
  </si>
  <si>
    <t>SOLVAPUESTAS:apues_cruz_hipic:1</t>
  </si>
  <si>
    <t>SOLVAPUESTAS:apues_cruz_hipic:2</t>
  </si>
  <si>
    <t>SOLVAPUESTAS:apues_cruz_hipic:3</t>
  </si>
  <si>
    <t>SOLVAPUESTAS:apues_cruz_otras:1</t>
  </si>
  <si>
    <t>SOLVAPUESTAS:apues_cruz_otras:2</t>
  </si>
  <si>
    <t>SOLVAPUESTAS:apues_cruz_otras:3</t>
  </si>
  <si>
    <t>SOLVAPUESTAS:casino_azar:1</t>
  </si>
  <si>
    <t>SOLVAPUESTAS:casino_azar:2</t>
  </si>
  <si>
    <t>SOLVAPUESTAS:casino_azar:3</t>
  </si>
  <si>
    <t>SOLVAPUESTAS:casino_ruleta_nvivo:1</t>
  </si>
  <si>
    <t>SOLVAPUESTAS:casino_ruleta_nvivo:2</t>
  </si>
  <si>
    <t>SOLVAPUESTAS:casino_ruleta_nvivo:3</t>
  </si>
  <si>
    <t>SOLVAPUESTAS:casino_ruleta_vivo:1</t>
  </si>
  <si>
    <t>SOLVAPUESTAS:casino_ruleta_vivo:2</t>
  </si>
  <si>
    <t>SOLVAPUESTAS:casino_ruleta_vivo:3</t>
  </si>
  <si>
    <t>SOLVAPUESTAS:apues_contra_depor_conv:4</t>
  </si>
  <si>
    <t>SOLVAPUESTAS:apues_contra_depor_conv:5</t>
  </si>
  <si>
    <t>SOLVAPUESTAS:apues_contra_depor_conv:6</t>
  </si>
  <si>
    <t>SOLVAPUESTAS:apues_contra_depor_dire:4</t>
  </si>
  <si>
    <t>SOLVAPUESTAS:apues_contra_depor_dire:5</t>
  </si>
  <si>
    <t>SOLVAPUESTAS:apues_contra_depor_dire:6</t>
  </si>
  <si>
    <t>SOLVAPUESTAS:apues_cruz_depor_conv:4</t>
  </si>
  <si>
    <t>SOLVAPUESTAS:apues_cruz_depor_conv:5</t>
  </si>
  <si>
    <t>SOLVAPUESTAS:apues_cruz_depor_conv:6</t>
  </si>
  <si>
    <t>SOLVAPUESTAS:apues_cruz_depor_dire:1</t>
  </si>
  <si>
    <t>SOLVAPUESTAS:apues_cruz_depor_dire:2</t>
  </si>
  <si>
    <t>SOLVAPUESTAS:apues_cruz_depor_dire:3</t>
  </si>
  <si>
    <t>SOLVAPUESTAS:apues_cruz_depor_dire:4</t>
  </si>
  <si>
    <t>SOLVAPUESTAS:apues_cruz_depor_dire:5</t>
  </si>
  <si>
    <t>SOLVAPUESTAS:apues_cruz_depor_dire:6</t>
  </si>
  <si>
    <t>SOLVAPUESTAS:apues_cruz_hipic:4</t>
  </si>
  <si>
    <t>SOLVAPUESTAS:apues_cruz_hipic:5</t>
  </si>
  <si>
    <t>SOLVAPUESTAS:apues_cruz_hipic:6</t>
  </si>
  <si>
    <t>SOLVAPUESTAS:apues_cruz_otras:4</t>
  </si>
  <si>
    <t>SOLVAPUESTAS:apues_cruz_otras:5</t>
  </si>
  <si>
    <t>SOLVAPUESTAS:apues_cruz_otras:6</t>
  </si>
  <si>
    <t>SOLVAPUESTAS:casino_azar:4</t>
  </si>
  <si>
    <t>SOLVAPUESTAS:casino_azar:5</t>
  </si>
  <si>
    <t>SOLVAPUESTAS:casino_azar:6</t>
  </si>
  <si>
    <t>SOLVAPUESTAS:casino_ruleta_nvivo:4</t>
  </si>
  <si>
    <t>SOLVAPUESTAS:casino_ruleta_nvivo:5</t>
  </si>
  <si>
    <t>SOLVAPUESTAS:casino_ruleta_nvivo:6</t>
  </si>
  <si>
    <t>SOLVAPUESTAS:casino_ruleta_vivo:4</t>
  </si>
  <si>
    <t>SOLVAPUESTAS:casino_ruleta_vivo:5</t>
  </si>
  <si>
    <t>SOLVAPUESTAS:casino_ruleta_vivo:6</t>
  </si>
  <si>
    <t>IDENTIFICADOR OPERADOR</t>
  </si>
  <si>
    <t>NOMBRE OPERADOR</t>
  </si>
  <si>
    <t>TRIMESTRE</t>
  </si>
  <si>
    <t>PRIMER MES REPORTADO</t>
  </si>
  <si>
    <t>SEGUNDO MES REPORTADO</t>
  </si>
  <si>
    <t>TERCER MES REPORTADO</t>
  </si>
  <si>
    <t>TIPO DE APUESTA</t>
  </si>
  <si>
    <t>H:SI:NUMBER</t>
  </si>
  <si>
    <t>H:SI:STRING</t>
  </si>
  <si>
    <t>H:NO:NUMBER</t>
  </si>
  <si>
    <t>H:NO:STRING</t>
  </si>
  <si>
    <t>EKASA APUESTAS ONLINE S.A.</t>
  </si>
  <si>
    <t>RFRANCO DIGITAL SAU</t>
  </si>
  <si>
    <t>MERKUR INTERACTIVE MALTA PLC</t>
  </si>
  <si>
    <t>EUROBOX, S.A.</t>
  </si>
  <si>
    <t>EUROAPUESTAS ONLINE SAU</t>
  </si>
  <si>
    <t>Los conceptos de publicidad, patrocinio y afiliados habrán de ser declarados por su importe en euros con IVA incluido</t>
  </si>
  <si>
    <t>Gastos</t>
  </si>
  <si>
    <t>Expenses</t>
  </si>
  <si>
    <t>Cantidad de los bonos concedidos (en euros) que son liberados, convirtiéndose en saldo retirable en el monedero del usuario. A estos efectos se considera bono liberado todo saldo procedente de bonos concedidos (englobe o no premios obtenidos) que pase a integrar el saldo de dinero del monedero del jugador, con independencia del tratamiento contable que efectué la entidad operadora.</t>
  </si>
  <si>
    <t>Granted bonus amounts (in euros) redeemed into real money, including player’s winnings, as long as this money is withdrawable.</t>
  </si>
  <si>
    <t xml:space="preserve">Advertising, Sponsorship and Affiliates figures will include VAT (Value-added Tax) </t>
  </si>
  <si>
    <t>El dato de Net  Revenue en poker se refieren al dato de rake del operador, incluyendo el total de comisiones generado por las operaciones de juego independientemente de los acuerdos de reparto entre los intervinientes (ej. acuerdos de revenue sharing entre el operador B2C y el proveedor de servicios de juego)</t>
  </si>
  <si>
    <t>Stakes minus Prizes (Net Revenue)</t>
  </si>
  <si>
    <t>Bonos concedidos (10)</t>
  </si>
  <si>
    <t>Granted Bonus (10)</t>
  </si>
  <si>
    <t>Bonos liberados (11)</t>
  </si>
  <si>
    <t>Redeemed Bonus (11)</t>
  </si>
  <si>
    <t>Ganancias derivadas de los bonos (12)</t>
  </si>
  <si>
    <t>Winnings from Bonus (12)</t>
  </si>
  <si>
    <t>DATOS DE ACTIVIDAD EN ESPAÑA. GASTOS (12)</t>
  </si>
  <si>
    <t>ACTIVITY DATA IN SPAIN. EXPENSES (12)</t>
  </si>
  <si>
    <t>Apuestas menos premios neto de bonos (7)</t>
  </si>
  <si>
    <t>Poker (8)</t>
  </si>
  <si>
    <t xml:space="preserve">Apuestas menos premios neto de bonos </t>
  </si>
  <si>
    <t>The amount for GGR in Poker refers to the amount for the Operators Rake, including total for commission generated by gaming operations regardless the distribution agreements of the participants (eg. Revenue sharing agreements between the B2C operator and the gaming service provider)</t>
  </si>
  <si>
    <t>Gross  Gaming Revenue minus Bonus, GGR (7)</t>
  </si>
  <si>
    <t>GGR Poker menos Bonos (Rake Neto)</t>
  </si>
  <si>
    <t>Total GGR concursos menos bonos</t>
  </si>
  <si>
    <t>Total Contest GGR minus bonus</t>
  </si>
  <si>
    <t>El dato de Net Revenue deberá tener deducido el coste de bonos. El GGR incluirá el total generado por las operaciones de juego independientemente de los acuerdos de reparto entre los intervinientes (ej. acuerdos de revenue sharing entre el operador B2C y el proveedor de servicios de juego)</t>
  </si>
  <si>
    <t>Poker GGR  minus Bonus (Net Rake)</t>
  </si>
  <si>
    <t xml:space="preserve">GGR will be reported with bonus deducted. The GGR must include the total amount generated by gaming operation independent of the distribution agreements of the participants (eg. Revenue sharing agreements between the B2C operator and the gaming service provider) </t>
  </si>
  <si>
    <t>ESGAMING, SAU</t>
  </si>
  <si>
    <t>INTERWETTEN ESPAÑA, PLC</t>
  </si>
  <si>
    <t>HILLSIDE NEW MEDIA MALTA, PLC</t>
  </si>
  <si>
    <t>RANK DIGITAL ESPAÑA SA</t>
  </si>
  <si>
    <t>IGT SPAIN OPERATIONS, S.A.</t>
  </si>
  <si>
    <t>HILLSIDE ESPAÑA LEISURE, S.A.</t>
  </si>
  <si>
    <t>BANEGRAS UNIÓN S.A.</t>
  </si>
  <si>
    <t>LUCKIA GAMES S.A</t>
  </si>
  <si>
    <t>SUERTIA INTERACTIVA SA</t>
  </si>
  <si>
    <t>GOLDEN PARK GAMES, SA</t>
  </si>
  <si>
    <t>MARATHONBET SPAIN, SA</t>
  </si>
  <si>
    <t>CASINO BARCELONA INTERACTIVO SA</t>
  </si>
  <si>
    <t>DIGITAL DISTRIBUTION MANAGEMENT IBERICA SA</t>
  </si>
  <si>
    <t>EBINGO ONLINE ESPAÑA S.A.</t>
  </si>
  <si>
    <t>BLUESBLOCK, S.A.</t>
  </si>
  <si>
    <t>CODERE ONLINE S.A.U</t>
  </si>
  <si>
    <t>PT ENTRETENIMIENTO ONLINE EAD</t>
  </si>
  <si>
    <t>JUEGO ONLINE EAD</t>
  </si>
  <si>
    <t>SOCIEDAD ESTATAL LOTERIAS Y APUESTAS DEL ESTADO, S.M.E., S.A.</t>
  </si>
  <si>
    <t>PREMIERE MEGAPLEX</t>
  </si>
  <si>
    <t>COMAR INVERSIONES</t>
  </si>
  <si>
    <t>VERAMATIC ONLINE, S.A.</t>
  </si>
  <si>
    <t>WINAMAX S.A</t>
  </si>
  <si>
    <t>ACONCAGUA JUEGOS, S.A.</t>
  </si>
  <si>
    <t>Premios</t>
  </si>
  <si>
    <t>Comisiones</t>
  </si>
  <si>
    <t>Póquer Cash</t>
  </si>
  <si>
    <t>Coste de Bonos</t>
  </si>
  <si>
    <t>España</t>
  </si>
  <si>
    <t>Francia</t>
  </si>
  <si>
    <t>Portugal</t>
  </si>
  <si>
    <t>Póquer Torneo</t>
  </si>
  <si>
    <t>Partidas vivas</t>
  </si>
  <si>
    <t>Poker Tournaments</t>
  </si>
  <si>
    <t>Poker Cash</t>
  </si>
  <si>
    <t>Prizes</t>
  </si>
  <si>
    <t>Commisions and Fee</t>
  </si>
  <si>
    <t>Overlays</t>
  </si>
  <si>
    <t>Cost of Bonus</t>
  </si>
  <si>
    <t>Spain</t>
  </si>
  <si>
    <t>France</t>
  </si>
  <si>
    <t>Unsettled Tournaments</t>
  </si>
  <si>
    <t>Publicidad en TV</t>
  </si>
  <si>
    <t>Publicidad en Radio</t>
  </si>
  <si>
    <t>Publicidad en Cine</t>
  </si>
  <si>
    <t>Publicidad en Prensa</t>
  </si>
  <si>
    <t>Publicidad en Internet (sin incluir afiliados)</t>
  </si>
  <si>
    <t>Publicidad en redes sociales</t>
  </si>
  <si>
    <t>Patrocinio deportivo</t>
  </si>
  <si>
    <t>Publicidad en carteles</t>
  </si>
  <si>
    <t>Investigación</t>
  </si>
  <si>
    <t>Coste de bonos de registro</t>
  </si>
  <si>
    <t>Coste de conversión de bonos de registro</t>
  </si>
  <si>
    <t xml:space="preserve">Coste de Bonos por depósitos </t>
  </si>
  <si>
    <t xml:space="preserve">Coste de Freebets/Freespins </t>
  </si>
  <si>
    <t>Coste de Bonos de Rollover</t>
  </si>
  <si>
    <t>Coste de Bonos por retención de clientes</t>
  </si>
  <si>
    <t>Regalos</t>
  </si>
  <si>
    <t>Coste de Bonos por rake back</t>
  </si>
  <si>
    <t xml:space="preserve">Contribución a premios del operador </t>
  </si>
  <si>
    <t>Publicidad. Otros</t>
  </si>
  <si>
    <t>Patrocinio.Otros</t>
  </si>
  <si>
    <t>Retirada de Publicidad</t>
  </si>
  <si>
    <t>Multas por cancelación de publicidad</t>
  </si>
  <si>
    <t>Purchase of advertising space on TV</t>
  </si>
  <si>
    <t>Purchase of advertising space on Radio</t>
  </si>
  <si>
    <t>Purchase of advertising space in cinema</t>
  </si>
  <si>
    <t>Purchase of advertising space in print media</t>
  </si>
  <si>
    <t>Purchase of advertising space on social media</t>
  </si>
  <si>
    <t>Publicidad en buscadores de internet</t>
  </si>
  <si>
    <t>Withdrawn advertising</t>
  </si>
  <si>
    <t>Fines on cancelled advertising</t>
  </si>
  <si>
    <t>Sport sponsorship</t>
  </si>
  <si>
    <t>Otros gastos de Marketing</t>
  </si>
  <si>
    <t>Marketing Research</t>
  </si>
  <si>
    <t xml:space="preserve">Free acquisition bonuses </t>
  </si>
  <si>
    <t>Purchase of advertising space on Internet (affiliates excluded)</t>
  </si>
  <si>
    <t>Acquisiton bonuses converted into real money</t>
  </si>
  <si>
    <t>Free bonuses</t>
  </si>
  <si>
    <t>Deposit bonuses</t>
  </si>
  <si>
    <t>Rollover bonuses</t>
  </si>
  <si>
    <t>Retention bonuses</t>
  </si>
  <si>
    <t>Gifts</t>
  </si>
  <si>
    <t>Rake Back</t>
  </si>
  <si>
    <t>Other marketing expenses</t>
  </si>
  <si>
    <t>PARTIDAS VIVAS Y BOTES</t>
  </si>
  <si>
    <t>COSTE DE BONOS NO LIBERADOS EN PREMIOS</t>
  </si>
  <si>
    <t>Descripción</t>
  </si>
  <si>
    <t>Referencia</t>
  </si>
  <si>
    <t>(9)</t>
  </si>
  <si>
    <t>(10)</t>
  </si>
  <si>
    <t>(11)</t>
  </si>
  <si>
    <t>(22)</t>
  </si>
  <si>
    <t>(13)</t>
  </si>
  <si>
    <t>(14)</t>
  </si>
  <si>
    <t>(15)</t>
  </si>
  <si>
    <t>(16)</t>
  </si>
  <si>
    <t>(18)</t>
  </si>
  <si>
    <t>(19)</t>
  </si>
  <si>
    <t>(20)</t>
  </si>
  <si>
    <t>(21)</t>
  </si>
  <si>
    <t>(23)</t>
  </si>
  <si>
    <t>(24)</t>
  </si>
  <si>
    <t>(25)</t>
  </si>
  <si>
    <t>(26)</t>
  </si>
  <si>
    <t>(27)</t>
  </si>
  <si>
    <t>(28)</t>
  </si>
  <si>
    <t>(29)</t>
  </si>
  <si>
    <t>(31)</t>
  </si>
  <si>
    <t>Saldo final en euros de las cuentas de juego de los jugadores</t>
  </si>
  <si>
    <t>Saldo inicial en euros de las cuentas de juego de los jugadores</t>
  </si>
  <si>
    <t>Importe de los cargos realizados en las cuentas de juego que no se correspondan con la participación directa en los juegos. (Ajustes, Comisiones de mantenimiento de cuenta,…)</t>
  </si>
  <si>
    <t>Importe de los abonos realizados en la cuentas de juego no vinculados directamente con la participación directa en juegos (Ajustes,…)</t>
  </si>
  <si>
    <t>Suma de las comisiones o cualesquiera otras cantidades por servicios relacionados con las actividades de juego pagadas por los participantes al operador</t>
  </si>
  <si>
    <t>Importe total de las participaciones en euros realizadas por los jugadores en apuestas que al inicio del periodo no están resueltas y quedan pendientes de determinar el resultado de las mismas.</t>
  </si>
  <si>
    <t>Importe total de las participaciones en euros  realizadas por los jugadores en apuestas que al final del periodo no están resueltas y quedan pendientes de determinar el resultado de las mismas.</t>
  </si>
  <si>
    <t>Suma de los importes en euros aportados por los operadores a los premios en Póker</t>
  </si>
  <si>
    <t>Importe total de las participaciones en euros realizadas por los jugadores en torneos de póquer que al inicio del periodo no han finalizado  y quedan pendientes de determinar el resultado de las mismos.</t>
  </si>
  <si>
    <t>Importe total de las participaciones en euros  realizadas por los jugadores en torneos de póquer que al final del periodo no han finalizado y quedan pendientes de determinar el resultado de las mismos.</t>
  </si>
  <si>
    <t xml:space="preserve">Cantidades en euros destinadas por los participantes a la participación en el juego de póquer. Incluirán las comisiones y las entradas a torneos. </t>
  </si>
  <si>
    <t>Importe total en euros de los regalos concedidos a los jugadores.</t>
  </si>
  <si>
    <t>(12)</t>
  </si>
  <si>
    <t>Suma de los importes de premios  reconocidos a los jugadores por los operadores.  Deben incluir los importes procedentes de botes. Los premios en especie se incluirán por su valor en euros.</t>
  </si>
  <si>
    <t>Importe total en euros de los bonos concedidos tras el registro en el operador  que han sido liberados.</t>
  </si>
  <si>
    <t>Importe total en euros de los bonos concedidos tras un depósito  en el operador  que han sido liberados.</t>
  </si>
  <si>
    <t>Importe total en euros de los bonos concedidos por motivos de fidelización de clientes  que han sido liberados.</t>
  </si>
  <si>
    <t>UNSETTLED BETS AND JACKPOTS</t>
  </si>
  <si>
    <t>GASTOS DE PUBLICIDAD Y MARKETING</t>
  </si>
  <si>
    <t>Gastos de Promoción</t>
  </si>
  <si>
    <t>MARKETING AND ADVERTISING EXPENSE</t>
  </si>
  <si>
    <t>COST OF BONUS NOT INCLUDED IN PRIZES</t>
  </si>
  <si>
    <t>Cost of Bonus not included in Prizes</t>
  </si>
  <si>
    <t>Promotions Expense</t>
  </si>
  <si>
    <t>Locals sponsorship</t>
  </si>
  <si>
    <t>Advertising. Others</t>
  </si>
  <si>
    <t>Search Engine Advertising</t>
  </si>
  <si>
    <t>Importe total en euros de los bonos concedidos que no estén incluidos en las categorías anteriores y que hayan sido liberados.</t>
  </si>
  <si>
    <t>Este apartado debe ser rellenado por el operador de red de póquer (B2B). Para cada modalidad de póquer y jurisdicción en la que comercialice juego se informará de las participaciones, premios, comisiones, contribuciones a premios y en su caso, partidas vivas. En relación con los datos de otras jurisdicciones solo se incluirán aquí  los datos de partidas en las que participen los jugadores de la jurisdicción española.</t>
  </si>
  <si>
    <t>Este apartado debe ser rellenado por el operador B2C. Para cada modalidad de póquer en la que comercialice juego se informará de las participaciones, premios, comisiones, contribuciones a premios y en su caso, partidas vivas.</t>
  </si>
  <si>
    <t>Importe total en euros de los bonos concedidos sobre pérdidas de los jugadores  que han sido liberados.</t>
  </si>
  <si>
    <t>Gambling Revenue Sharing</t>
  </si>
  <si>
    <t>Coste por Adquisición</t>
  </si>
  <si>
    <t>Cost per Adquisition</t>
  </si>
  <si>
    <t>Afiliados. Otros</t>
  </si>
  <si>
    <t>Affiliates.Others</t>
  </si>
  <si>
    <t>Participación en los ingresos del juego (Revenue Sharing)</t>
  </si>
  <si>
    <t>Importe total en euros de los bonos liberados por el jugador que no formen parten de un premio. (A modo de ejemplo, aquellos bonos de tipo  ROLLOVER  que se liberan cuando un jugador cumple con las condiciones de participación establecidas en los términos y condiciones)</t>
  </si>
  <si>
    <t>Total amount of deposits in €</t>
  </si>
  <si>
    <t>Importe de los depósitos realizados por los jugadores en euros</t>
  </si>
  <si>
    <t>Importe de las retiradas en euros efectivamente realizadas por los jugadores</t>
  </si>
  <si>
    <t>Total amount of withdrawals in €</t>
  </si>
  <si>
    <t>Importe en euros de las retiradas solicitadas por los jugadores que están pendientes de ejecución al final del periodo</t>
  </si>
  <si>
    <t>Total opening balance of game accounts in €</t>
  </si>
  <si>
    <t>Pending Withdrawals at the of the end of the period in €</t>
  </si>
  <si>
    <t>Total closing balance of game accounts in €</t>
  </si>
  <si>
    <t>Total prizes won by the players. Prizes coming from Jackpots should be included. Prizes in kind will be included by their worth in euros.</t>
  </si>
  <si>
    <t>Total commissions and fees paid by players to the operator for gambling activities</t>
  </si>
  <si>
    <t>This section must be reported only by poker network operator (B2B). The operator must report  stakes, prizes, commissions/fees, overlay, and unsettled tournaments for each poker variant (Cash, Tournament) and jurisdiction in which operator offers gaming. With regard to data of  jurisdictions unlike Spain, only game data in which spanish players take part should be reported.</t>
  </si>
  <si>
    <t>Total Overlays.</t>
  </si>
  <si>
    <t>Stakes made by players in the game, including commissions, tournament fees, and any other amount linked to poker activities, paid to the operator in €</t>
  </si>
  <si>
    <t>Total cost of  gifts granted to the players in €.</t>
  </si>
  <si>
    <t>This section must be reported by B2C. The operator must report stakes, prizes, commissions/fees, overlay, and unsettled tournaments for each poker variant (Cash, Tournament)</t>
  </si>
  <si>
    <t>Total amount of unsettled bets at the begining of the period</t>
  </si>
  <si>
    <t>Total amount of unsettled bets at the end of the period</t>
  </si>
  <si>
    <t>Balance of Jackpots at the begining of the period</t>
  </si>
  <si>
    <t xml:space="preserve">Saldo en euros de botes al final del periodo </t>
  </si>
  <si>
    <t xml:space="preserve">Saldo en euros de botes al inicio del periodo </t>
  </si>
  <si>
    <t>Jackpots Balance at the end of the period</t>
  </si>
  <si>
    <t>Total amount of Entries (including fee) in Poker Tournaments paid by players that have not been finished at the end of the period.</t>
  </si>
  <si>
    <t>Total amount of Entries (including fee) in Poker Tournaments paid by players that have not been finished at the begining of the period.</t>
  </si>
  <si>
    <t>Total amounts of cost of bonus in € redeemed by the players which are  included in prizes (i.e. a player makes a stake with a freebet and wins a prize in euros that  is directly withdrawable)</t>
  </si>
  <si>
    <t>Total amounts of cost of bonus in € redeemed by the players which are not included in prizes (i.e. a rollover bonus which is redeemed when the player match the conditions of participation established in terms and condicions)</t>
  </si>
  <si>
    <t>Total cost of deposit bonus in €</t>
  </si>
  <si>
    <t>Total cost of welcome bonus in €</t>
  </si>
  <si>
    <t>Total cost of loyalty bonus in €</t>
  </si>
  <si>
    <t>Total cost of "bonus on loss" in  €</t>
  </si>
  <si>
    <t>Total cost of "Other bonus" in €</t>
  </si>
  <si>
    <t>(17)</t>
  </si>
  <si>
    <t>(30)</t>
  </si>
  <si>
    <t>(32)</t>
  </si>
  <si>
    <t>(33)</t>
  </si>
  <si>
    <t>Importe total de depósitos en €  (3)</t>
  </si>
  <si>
    <t>Total amount of deposits in €  (3)</t>
  </si>
  <si>
    <t>Importe total de retiradas en € (4)</t>
  </si>
  <si>
    <t>Total amount of withdrawals in € (4)</t>
  </si>
  <si>
    <t>Importe total de saldos iniciales en € (6)</t>
  </si>
  <si>
    <t>Importe total de saldos finales en € (7)</t>
  </si>
  <si>
    <t>Total amount of final balances in € (7)</t>
  </si>
  <si>
    <t>Total Withdrawals  pending authorization in € (5)</t>
  </si>
  <si>
    <t>Otros cargos en la cuenta de juego (8)</t>
  </si>
  <si>
    <t>Otros abonos en la cuenta de juego (9)</t>
  </si>
  <si>
    <t>Other debits in the game account (8)</t>
  </si>
  <si>
    <t>Other credits in the game account (9)</t>
  </si>
  <si>
    <t>Total Apuestas en € (10)</t>
  </si>
  <si>
    <t>Total amount of bets in € (10)</t>
  </si>
  <si>
    <t>Total Premios (11)</t>
  </si>
  <si>
    <t>Total Prizes (11)</t>
  </si>
  <si>
    <t>Total Comisiones  (12)</t>
  </si>
  <si>
    <t>Total Commissions (12)</t>
  </si>
  <si>
    <t>POQUER (LIQUIDEZ INTERNACIONAL) (OPERADOR DE RED) (13)</t>
  </si>
  <si>
    <t>POKER ACTIVITY (INTERNACIONAL LIQUIDITY) (B2B) (13)</t>
  </si>
  <si>
    <t>POQUER (B2C) (18)</t>
  </si>
  <si>
    <t>Participación (14)</t>
  </si>
  <si>
    <t>Stakes (14)</t>
  </si>
  <si>
    <t>Contribuciones a premios del operador (15)</t>
  </si>
  <si>
    <t>Overlays (15)</t>
  </si>
  <si>
    <t>Saldo Inicial de Participación en Torneos pendientes de Celebración (16)</t>
  </si>
  <si>
    <t>Opening Balance of Unsettled Tournament Entries (16)</t>
  </si>
  <si>
    <t>Saldo final de Participación en Torneos pendientes de Celebración (17)</t>
  </si>
  <si>
    <t>Closing Balance of Unsettled Tournament Entries  (17)</t>
  </si>
  <si>
    <t>Saldo Inicial Apuestas Vivas (19)</t>
  </si>
  <si>
    <t>Unsettled Bets Opening Balance (19)</t>
  </si>
  <si>
    <t>Saldo final Apuestas Vivas (20)</t>
  </si>
  <si>
    <t>Unsettled Bets Closing  Balance (20)</t>
  </si>
  <si>
    <t>Saldo Inicial Botes (21)</t>
  </si>
  <si>
    <t>Jackpot Opening Balance (21)</t>
  </si>
  <si>
    <t>Saldo Final Botes (22)</t>
  </si>
  <si>
    <t>Jackpot Closing Balance (22)</t>
  </si>
  <si>
    <t>Coste de Bonos no liberados en premios (23)</t>
  </si>
  <si>
    <t>POKER ACTIVITY (B2C) (18)</t>
  </si>
  <si>
    <t>Cost of Bonus not included in prizes (23)</t>
  </si>
  <si>
    <t>Cost of Bonus redeemed  in Prizes</t>
  </si>
  <si>
    <t xml:space="preserve">Coste de bonos liberados en premios </t>
  </si>
  <si>
    <t>Coste de bonos no liberados en premios</t>
  </si>
  <si>
    <t xml:space="preserve">Coste de bonos liberados en premios (24) </t>
  </si>
  <si>
    <t>Cost of bonus redeemed in prizes (24)</t>
  </si>
  <si>
    <t>Gastos de Publicidad (25)</t>
  </si>
  <si>
    <t>Advertising Expense (25)</t>
  </si>
  <si>
    <t>Afiliados (26)</t>
  </si>
  <si>
    <t>Affiliates (26)</t>
  </si>
  <si>
    <t>Patrocinio (27)</t>
  </si>
  <si>
    <t>Sponsorship (27)</t>
  </si>
  <si>
    <t>Coste de bonos de Bienvenida (28)</t>
  </si>
  <si>
    <t>Cost of Welcome Bonus (28)</t>
  </si>
  <si>
    <t>Coste de bonos de Depósito (29)</t>
  </si>
  <si>
    <t>Cost of Deposit Bonus (29)</t>
  </si>
  <si>
    <t>Coste de bonos de Fidelización (30)</t>
  </si>
  <si>
    <t>Cost of Loyalty Bonus (30)</t>
  </si>
  <si>
    <t>Cost of Bonus on Loss (31)</t>
  </si>
  <si>
    <t>Coste de bonos sobre Pérdidas (31)</t>
  </si>
  <si>
    <t>Otros Bonos (32)</t>
  </si>
  <si>
    <t>Other Bonus (32)</t>
  </si>
  <si>
    <t>Coste de Regalos (33)</t>
  </si>
  <si>
    <t>Gifts Cost (33)</t>
  </si>
  <si>
    <t>Total amount of initial balances in € (6)</t>
  </si>
  <si>
    <t>Total charges on game accounts not linked with the participation in games (i.e. Adjustment, Maintenance fee,…)</t>
  </si>
  <si>
    <t>Total credits on game account not linked with the participation in games (i.e. Adjustment,…)</t>
  </si>
  <si>
    <t>Participación</t>
  </si>
  <si>
    <t>Stakes</t>
  </si>
  <si>
    <t>Contribuciones a premios del operador</t>
  </si>
  <si>
    <t xml:space="preserve">Saldo Inicial de Participación en Torneos pendientes de Celebración </t>
  </si>
  <si>
    <t xml:space="preserve">Opening Balance of Unsettled Tournament Entries </t>
  </si>
  <si>
    <t>Saldo final de Participación en Torneos pendientes de Celebración</t>
  </si>
  <si>
    <t xml:space="preserve">Closing Balance of Unsettled Tournament Entries </t>
  </si>
  <si>
    <t>Gastos de Publicidad</t>
  </si>
  <si>
    <t>Advertising Expense</t>
  </si>
  <si>
    <t>Coste de Regalos</t>
  </si>
  <si>
    <t>Gifts Cost</t>
  </si>
  <si>
    <t>AP</t>
  </si>
  <si>
    <t>PR</t>
  </si>
  <si>
    <t>CM</t>
  </si>
  <si>
    <t>AVI</t>
  </si>
  <si>
    <t>AVF</t>
  </si>
  <si>
    <t>BTI</t>
  </si>
  <si>
    <t>BTF</t>
  </si>
  <si>
    <t>BNL</t>
  </si>
  <si>
    <t>ECO_SOLVREPORTE_DA_V2:oper:1</t>
  </si>
  <si>
    <t>ECO_SOLVREPORTE_DA_V2:opernombre:1</t>
  </si>
  <si>
    <t>ECO_SOLVREPORTE_DA_V2:trimestre:1</t>
  </si>
  <si>
    <t>ECO_SOLVREPORTE_DA_V2:anno:1</t>
  </si>
  <si>
    <t>ECO_SOLVREPORTE_DA_V2:version:1</t>
  </si>
  <si>
    <t>ECO_SOLVMES_REPORTADO_V2:mes:1</t>
  </si>
  <si>
    <t>ECO_SOLVMES_REPORTADO_V2:mes:2</t>
  </si>
  <si>
    <t>ECO_SOLVMES_REPORTADO_V2:mes:3</t>
  </si>
  <si>
    <t>ECO_SOLVMES_REPORTADO_V2:nuevos_reg:1</t>
  </si>
  <si>
    <t>ECO_SOLVMES_REPORTADO_V2:nuevos_reg:2</t>
  </si>
  <si>
    <t>ECO_SOLVMES_REPORTADO_V2:nuevos_reg:3</t>
  </si>
  <si>
    <t>ECO_SOLVMES_REPORTADO_V2:promedio_jug_act:1</t>
  </si>
  <si>
    <t>ECO_SOLVMES_REPORTADO_V2:promedio_jug_act:2</t>
  </si>
  <si>
    <t>ECO_SOLVMES_REPORTADO_V2:promedio_jug_act:3</t>
  </si>
  <si>
    <t>ECO_SOLVMES_REPORTADO_V2:importe_tot_dep:1</t>
  </si>
  <si>
    <t>ECO_SOLVMES_REPORTADO_V2:importe_tot_dep:2</t>
  </si>
  <si>
    <t>ECO_SOLVMES_REPORTADO_V2:importe_tot_dep:3</t>
  </si>
  <si>
    <t>ECO_SOLVMES_REPORTADO_V2:importe_tot_ret:1</t>
  </si>
  <si>
    <t>ECO_SOLVMES_REPORTADO_V2:importe_tot_ret:2</t>
  </si>
  <si>
    <t>ECO_SOLVMES_REPORTADO_V2:importe_tot_ret:3</t>
  </si>
  <si>
    <t>ECO_SOLVMES_REPORTADO_V2:importe_tot_ret_pend:1</t>
  </si>
  <si>
    <t>ECO_SOLVMES_REPORTADO_V2:importe_tot_ret_pend:2</t>
  </si>
  <si>
    <t>ECO_SOLVMES_REPORTADO_V2:importe_tot_ret_pend:3</t>
  </si>
  <si>
    <t>ECO_SOLVMES_REPORTADO_V2:importe_tot_sal_ini:1</t>
  </si>
  <si>
    <t>ECO_SOLVMES_REPORTADO_V2:importe_tot_sal_ini:2</t>
  </si>
  <si>
    <t>ECO_SOLVMES_REPORTADO_V2:importe_tot_sal_ini:3</t>
  </si>
  <si>
    <t>ECO_SOLVMES_REPORTADO_V2:importe_tot_sal_fin:1</t>
  </si>
  <si>
    <t>ECO_SOLVMES_REPORTADO_V2:importe_tot_sal_fin:2</t>
  </si>
  <si>
    <t>ECO_SOLVMES_REPORTADO_V2:importe_tot_sal_fin:3</t>
  </si>
  <si>
    <t>ECO_SOLVMES_REPORTADO_V2:otros_cargos_cuenta:1</t>
  </si>
  <si>
    <t>ECO_SOLVMES_REPORTADO_V2:otros_cargos_cuenta:2</t>
  </si>
  <si>
    <t>ECO_SOLVMES_REPORTADO_V2:otros_cargos_cuenta:3</t>
  </si>
  <si>
    <t>ECO_SOLVMES_REPORTADO_V2:otros_abonos_cuenta:1</t>
  </si>
  <si>
    <t>ECO_SOLVMES_REPORTADO_V2:otros_abonos_cuenta:2</t>
  </si>
  <si>
    <t>ECO_SOLVMES_REPORTADO_V2:otros_abonos_cuenta:3</t>
  </si>
  <si>
    <t>ECO_SOLVAPUESTAS_V2:id_mes_repor:1</t>
  </si>
  <si>
    <t>ECO_SOLVAPUESTAS_V2:id_mes_repor:2</t>
  </si>
  <si>
    <t>ECO_SOLVAPUESTAS_V2:id_mes_repor:3</t>
  </si>
  <si>
    <t>ECO_SOLVAPUESTAS_V2:id_tipo_apues:1</t>
  </si>
  <si>
    <t>ECO_SOLVAPUESTAS_V2:id_tipo_apues:2</t>
  </si>
  <si>
    <t>ECO_SOLVAPUESTAS_V2:id_tipo_apues:3</t>
  </si>
  <si>
    <t>ECO_SOLVAPUESTAS_V2:apues_contra_depor_conv:1</t>
  </si>
  <si>
    <t>ECO_SOLVAPUESTAS_V2:apues_contra_depor_conv:2</t>
  </si>
  <si>
    <t>ECO_SOLVAPUESTAS_V2:apues_contra_depor_conv:3</t>
  </si>
  <si>
    <t>ECO_SOLVAPUESTAS_V2:apues_contra_depor_dire:1</t>
  </si>
  <si>
    <t>ECO_SOLVAPUESTAS_V2:apues_contra_depor_dire:2</t>
  </si>
  <si>
    <t>ECO_SOLVAPUESTAS_V2:apues_contra_depor_dire:3</t>
  </si>
  <si>
    <t>ECO_SOLVAPUESTAS_V2:apues_contra_hipic:1</t>
  </si>
  <si>
    <t>ECO_SOLVAPUESTAS_V2:apues_contra_hipic:2</t>
  </si>
  <si>
    <t>ECO_SOLVAPUESTAS_V2:apues_contra_hipic:3</t>
  </si>
  <si>
    <t>ECO_SOLVAPUESTAS_V2:apues_contra_otras:1</t>
  </si>
  <si>
    <t>ECO_SOLVAPUESTAS_V2:apues_contra_otras:2</t>
  </si>
  <si>
    <t>ECO_SOLVAPUESTAS_V2:apues_contra_otras:3</t>
  </si>
  <si>
    <t>ECO_SOLVAPUESTAS_V2:apues_mutuas_depor:1</t>
  </si>
  <si>
    <t>ECO_SOLVAPUESTAS_V2:apues_mutuas_depor:2</t>
  </si>
  <si>
    <t>ECO_SOLVAPUESTAS_V2:apues_mutuas_depor:3</t>
  </si>
  <si>
    <t>ECO_SOLVAPUESTAS_V2:apues_mutuas_hipic:1</t>
  </si>
  <si>
    <t>ECO_SOLVAPUESTAS_V2:apues_mutuas_hipic:2</t>
  </si>
  <si>
    <t>ECO_SOLVAPUESTAS_V2:apues_mutuas_hipic:3</t>
  </si>
  <si>
    <t>ECO_SOLVAPUESTAS_V2:apues_cruz_depor_conv:1</t>
  </si>
  <si>
    <t>ECO_SOLVAPUESTAS_V2:apues_cruz_depor_conv:2</t>
  </si>
  <si>
    <t>ECO_SOLVAPUESTAS_V2:apues_cruz_depor_conv:3</t>
  </si>
  <si>
    <t>ECO_SOLVAPUESTAS_V2:apues_cruz_depor_dire:1</t>
  </si>
  <si>
    <t>ECO_SOLVAPUESTAS_V2:apues_cruz_depor_dire:2</t>
  </si>
  <si>
    <t>ECO_SOLVAPUESTAS_V2:apues_cruz_depor_dire:3</t>
  </si>
  <si>
    <t>ECO_SOLVAPUESTAS_V2:apues_cruz_hipic:1</t>
  </si>
  <si>
    <t>ECO_SOLVAPUESTAS_V2:apues_cruz_hipic:2</t>
  </si>
  <si>
    <t>ECO_SOLVAPUESTAS_V2:apues_cruz_hipic:3</t>
  </si>
  <si>
    <t>ECO_SOLVAPUESTAS_V2:apues_cruz_otras:1</t>
  </si>
  <si>
    <t>ECO_SOLVAPUESTAS_V2:apues_cruz_otras:2</t>
  </si>
  <si>
    <t>ECO_SOLVAPUESTAS_V2:apues_cruz_otras:3</t>
  </si>
  <si>
    <t>ECO_SOLVAPUESTAS_V2:casino_azar:1</t>
  </si>
  <si>
    <t>ECO_SOLVAPUESTAS_V2:casino_azar:2</t>
  </si>
  <si>
    <t>ECO_SOLVAPUESTAS_V2:casino_azar:3</t>
  </si>
  <si>
    <t>ECO_SOLVAPUESTAS_V2:casino_ruleta_vivo:1</t>
  </si>
  <si>
    <t>ECO_SOLVAPUESTAS_V2:casino_ruleta_vivo:2</t>
  </si>
  <si>
    <t>ECO_SOLVAPUESTAS_V2:casino_ruleta_vivo:3</t>
  </si>
  <si>
    <t>ECO_SOLVAPUESTAS_V2:casino_ruleta_nvivo:1</t>
  </si>
  <si>
    <t>ECO_SOLVAPUESTAS_V2:casino_ruleta_nvivo:2</t>
  </si>
  <si>
    <t>ECO_SOLVAPUESTAS_V2:casino_ruleta_nvivo:3</t>
  </si>
  <si>
    <t>ECO_SOLVAPUESTAS_V2:casino_punto_banca:1</t>
  </si>
  <si>
    <t>ECO_SOLVAPUESTAS_V2:casino_punto_banca:2</t>
  </si>
  <si>
    <t>ECO_SOLVAPUESTAS_V2:casino_punto_banca:3</t>
  </si>
  <si>
    <t>ECO_SOLVAPUESTAS_V2:casino_black_jack:1</t>
  </si>
  <si>
    <t>ECO_SOLVAPUESTAS_V2:casino_black_jack:2</t>
  </si>
  <si>
    <t>ECO_SOLVAPUESTAS_V2:casino_black_jack:3</t>
  </si>
  <si>
    <t>ECO_SOLVAPUESTAS_V2:casino_jue_comple:1</t>
  </si>
  <si>
    <t>ECO_SOLVAPUESTAS_V2:casino_jue_comple:2</t>
  </si>
  <si>
    <t>ECO_SOLVAPUESTAS_V2:casino_jue_comple:3</t>
  </si>
  <si>
    <t>ECO_SOLVAPUESTAS_V2:bingo:1</t>
  </si>
  <si>
    <t>ECO_SOLVAPUESTAS_V2:bingo:2</t>
  </si>
  <si>
    <t>ECO_SOLVAPUESTAS_V2:bingo:3</t>
  </si>
  <si>
    <t>ECO_SOLVAPUESTAS_V2:concursos:1</t>
  </si>
  <si>
    <t>ECO_SOLVAPUESTAS_V2:concursos:2</t>
  </si>
  <si>
    <t>ECO_SOLVAPUESTAS_V2:concursos:3</t>
  </si>
  <si>
    <t>ECO_SOLVAPUESTAS_V2:id_mes_repor:4</t>
  </si>
  <si>
    <t>ECO_SOLVAPUESTAS_V2:id_mes_repor:5</t>
  </si>
  <si>
    <t>ECO_SOLVAPUESTAS_V2:id_mes_repor:6</t>
  </si>
  <si>
    <t>ECO_SOLVAPUESTAS_V2:id_tipo_apues:4</t>
  </si>
  <si>
    <t>ECO_SOLVAPUESTAS_V2:id_tipo_apues:5</t>
  </si>
  <si>
    <t>ECO_SOLVAPUESTAS_V2:id_tipo_apues:6</t>
  </si>
  <si>
    <t>ECO_SOLVAPUESTAS_V2:apues_contra_depor_conv:4</t>
  </si>
  <si>
    <t>ECO_SOLVAPUESTAS_V2:apues_contra_depor_conv:5</t>
  </si>
  <si>
    <t>ECO_SOLVAPUESTAS_V2:apues_contra_depor_conv:6</t>
  </si>
  <si>
    <t>ECO_SOLVAPUESTAS_V2:apues_contra_depor_dire:4</t>
  </si>
  <si>
    <t>ECO_SOLVAPUESTAS_V2:apues_contra_depor_dire:5</t>
  </si>
  <si>
    <t>ECO_SOLVAPUESTAS_V2:apues_contra_depor_dire:6</t>
  </si>
  <si>
    <t>ECO_SOLVAPUESTAS_V2:apues_contra_hipic:4</t>
  </si>
  <si>
    <t>ECO_SOLVAPUESTAS_V2:apues_contra_hipic:5</t>
  </si>
  <si>
    <t>ECO_SOLVAPUESTAS_V2:apues_contra_hipic:6</t>
  </si>
  <si>
    <t>ECO_SOLVAPUESTAS_V2:apues_contra_otras:4</t>
  </si>
  <si>
    <t>ECO_SOLVAPUESTAS_V2:apues_contra_otras:5</t>
  </si>
  <si>
    <t>ECO_SOLVAPUESTAS_V2:apues_contra_otras:6</t>
  </si>
  <si>
    <t>ECO_SOLVAPUESTAS_V2:apues_mutuas_depor:4</t>
  </si>
  <si>
    <t>ECO_SOLVAPUESTAS_V2:apues_mutuas_depor:5</t>
  </si>
  <si>
    <t>ECO_SOLVAPUESTAS_V2:apues_mutuas_depor:6</t>
  </si>
  <si>
    <t>ECO_SOLVAPUESTAS_V2:apues_mutuas_hipic:4</t>
  </si>
  <si>
    <t>ECO_SOLVAPUESTAS_V2:apues_mutuas_hipic:5</t>
  </si>
  <si>
    <t>ECO_SOLVAPUESTAS_V2:apues_mutuas_hipic:6</t>
  </si>
  <si>
    <t>ECO_SOLVAPUESTAS_V2:apues_cruz_depor_conv:4</t>
  </si>
  <si>
    <t>ECO_SOLVAPUESTAS_V2:apues_cruz_depor_conv:5</t>
  </si>
  <si>
    <t>ECO_SOLVAPUESTAS_V2:apues_cruz_depor_conv:6</t>
  </si>
  <si>
    <t>ECO_SOLVAPUESTAS_V2:apues_cruz_depor_dire:4</t>
  </si>
  <si>
    <t>ECO_SOLVAPUESTAS_V2:apues_cruz_depor_dire:5</t>
  </si>
  <si>
    <t>ECO_SOLVAPUESTAS_V2:apues_cruz_depor_dire:6</t>
  </si>
  <si>
    <t>ECO_SOLVAPUESTAS_V2:apues_cruz_hipic:4</t>
  </si>
  <si>
    <t>ECO_SOLVAPUESTAS_V2:apues_cruz_hipic:5</t>
  </si>
  <si>
    <t>ECO_SOLVAPUESTAS_V2:apues_cruz_hipic:6</t>
  </si>
  <si>
    <t>ECO_SOLVAPUESTAS_V2:apues_cruz_otras:4</t>
  </si>
  <si>
    <t>ECO_SOLVAPUESTAS_V2:apues_cruz_otras:5</t>
  </si>
  <si>
    <t>ECO_SOLVAPUESTAS_V2:apues_cruz_otras:6</t>
  </si>
  <si>
    <t>ECO_SOLVAPUESTAS_V2:casino_azar:4</t>
  </si>
  <si>
    <t>ECO_SOLVAPUESTAS_V2:casino_azar:5</t>
  </si>
  <si>
    <t>ECO_SOLVAPUESTAS_V2:casino_azar:6</t>
  </si>
  <si>
    <t>ECO_SOLVAPUESTAS_V2:casino_ruleta_vivo:4</t>
  </si>
  <si>
    <t>ECO_SOLVAPUESTAS_V2:casino_ruleta_vivo:5</t>
  </si>
  <si>
    <t>ECO_SOLVAPUESTAS_V2:casino_ruleta_vivo:6</t>
  </si>
  <si>
    <t>ECO_SOLVAPUESTAS_V2:casino_ruleta_nvivo:4</t>
  </si>
  <si>
    <t>ECO_SOLVAPUESTAS_V2:casino_ruleta_nvivo:5</t>
  </si>
  <si>
    <t>ECO_SOLVAPUESTAS_V2:casino_ruleta_nvivo:6</t>
  </si>
  <si>
    <t>ECO_SOLVAPUESTAS_V2:casino_punto_banca:4</t>
  </si>
  <si>
    <t>ECO_SOLVAPUESTAS_V2:casino_punto_banca:5</t>
  </si>
  <si>
    <t>ECO_SOLVAPUESTAS_V2:casino_punto_banca:6</t>
  </si>
  <si>
    <t>ECO_SOLVAPUESTAS_V2:casino_black_jack:4</t>
  </si>
  <si>
    <t>ECO_SOLVAPUESTAS_V2:casino_black_jack:5</t>
  </si>
  <si>
    <t>ECO_SOLVAPUESTAS_V2:casino_black_jack:6</t>
  </si>
  <si>
    <t>ECO_SOLVAPUESTAS_V2:casino_jue_comple:4</t>
  </si>
  <si>
    <t>ECO_SOLVAPUESTAS_V2:casino_jue_comple:5</t>
  </si>
  <si>
    <t>ECO_SOLVAPUESTAS_V2:casino_jue_comple:6</t>
  </si>
  <si>
    <t>ECO_SOLVAPUESTAS_V2:bingo:4</t>
  </si>
  <si>
    <t>ECO_SOLVAPUESTAS_V2:bingo:5</t>
  </si>
  <si>
    <t>ECO_SOLVAPUESTAS_V2:bingo:6</t>
  </si>
  <si>
    <t>ECO_SOLVAPUESTAS_V2:concursos:4</t>
  </si>
  <si>
    <t>ECO_SOLVAPUESTAS_V2:concursos:5</t>
  </si>
  <si>
    <t>ECO_SOLVAPUESTAS_V2:concursos:6</t>
  </si>
  <si>
    <t>ECO_SOLVAPUESTAS_V2:id_mes_repor:7</t>
  </si>
  <si>
    <t>ECO_SOLVAPUESTAS_V2:id_mes_repor:8</t>
  </si>
  <si>
    <t>ECO_SOLVAPUESTAS_V2:id_mes_repor:9</t>
  </si>
  <si>
    <t>ECO_SOLVAPUESTAS_V2:id_tipo_apues:7</t>
  </si>
  <si>
    <t>ECO_SOLVAPUESTAS_V2:id_tipo_apues:8</t>
  </si>
  <si>
    <t>ECO_SOLVAPUESTAS_V2:id_tipo_apues:9</t>
  </si>
  <si>
    <t>ECO_SOLVAPUESTAS_V2:apues_cruz_depor_conv:7</t>
  </si>
  <si>
    <t>ECO_SOLVAPUESTAS_V2:apues_cruz_depor_conv:8</t>
  </si>
  <si>
    <t>ECO_SOLVAPUESTAS_V2:apues_cruz_depor_conv:9</t>
  </si>
  <si>
    <t>ECO_SOLVAPUESTAS_V2:apues_cruz_depor_dire:7</t>
  </si>
  <si>
    <t>ECO_SOLVAPUESTAS_V2:apues_cruz_depor_dire:8</t>
  </si>
  <si>
    <t>ECO_SOLVAPUESTAS_V2:apues_cruz_depor_dire:9</t>
  </si>
  <si>
    <t>ECO_SOLVAPUESTAS_V2:apues_cruz_hipic:7</t>
  </si>
  <si>
    <t>ECO_SOLVAPUESTAS_V2:apues_cruz_hipic:8</t>
  </si>
  <si>
    <t>ECO_SOLVAPUESTAS_V2:apues_cruz_hipic:9</t>
  </si>
  <si>
    <t>ECO_SOLVAPUESTAS_V2:apues_cruz_otras:7</t>
  </si>
  <si>
    <t>ECO_SOLVAPUESTAS_V2:apues_cruz_otras:8</t>
  </si>
  <si>
    <t>ECO_SOLVAPUESTAS_V2:apues_cruz_otras:9</t>
  </si>
  <si>
    <t>ECO_SOLVPOKER_B2B_V2:cash_part_esp:1</t>
  </si>
  <si>
    <t>ECO_SOLVPOKER_B2B_V2:cash_part_esp:2</t>
  </si>
  <si>
    <t>ECO_SOLVPOKER_B2B_V2:cash_part_esp:3</t>
  </si>
  <si>
    <t>ECO_SOLVPOKER_B2B_V2:cash_part_fra:1</t>
  </si>
  <si>
    <t>ECO_SOLVPOKER_B2B_V2:cash_part_fra:2</t>
  </si>
  <si>
    <t>ECO_SOLVPOKER_B2B_V2:cash_part_fra:3</t>
  </si>
  <si>
    <t>ECO_SOLVPOKER_B2B_V2:cash_part_por:1</t>
  </si>
  <si>
    <t>ECO_SOLVPOKER_B2B_V2:cash_part_por:2</t>
  </si>
  <si>
    <t>ECO_SOLVPOKER_B2B_V2:cash_part_por:3</t>
  </si>
  <si>
    <t>ECO_SOLVPOKER_B2B_V2:cash_prem_esp:1</t>
  </si>
  <si>
    <t>ECO_SOLVPOKER_B2B_V2:cash_prem_esp:2</t>
  </si>
  <si>
    <t>ECO_SOLVPOKER_B2B_V2:cash_prem_esp:3</t>
  </si>
  <si>
    <t>ECO_SOLVPOKER_B2B_V2:cash_prem_fra:1</t>
  </si>
  <si>
    <t>ECO_SOLVPOKER_B2B_V2:cash_prem_fra:2</t>
  </si>
  <si>
    <t>ECO_SOLVPOKER_B2B_V2:cash_prem_fra:3</t>
  </si>
  <si>
    <t>ECO_SOLVPOKER_B2B_V2:cash_prem_por:1</t>
  </si>
  <si>
    <t>ECO_SOLVPOKER_B2B_V2:cash_prem_por:2</t>
  </si>
  <si>
    <t>ECO_SOLVPOKER_B2B_V2:cash_prem_por:3</t>
  </si>
  <si>
    <t>ECO_SOLVPOKER_B2B_V2:cash_com_esp:1</t>
  </si>
  <si>
    <t>ECO_SOLVPOKER_B2B_V2:cash_com_esp:2</t>
  </si>
  <si>
    <t>ECO_SOLVPOKER_B2B_V2:cash_com_esp:3</t>
  </si>
  <si>
    <t>ECO_SOLVPOKER_B2B_V2:cash_com_fra:1</t>
  </si>
  <si>
    <t>ECO_SOLVPOKER_B2B_V2:cash_com_fra:2</t>
  </si>
  <si>
    <t>ECO_SOLVPOKER_B2B_V2:cash_com_fra:3</t>
  </si>
  <si>
    <t>ECO_SOLVPOKER_B2B_V2:cash_com_por:1</t>
  </si>
  <si>
    <t>ECO_SOLVPOKER_B2B_V2:cash_com_por:2</t>
  </si>
  <si>
    <t>ECO_SOLVPOKER_B2B_V2:cash_com_por:3</t>
  </si>
  <si>
    <t>ECO_SOLVPOKER_B2B_V2:cash_cont_esp:1</t>
  </si>
  <si>
    <t>ECO_SOLVPOKER_B2B_V2:cash_cont_esp:2</t>
  </si>
  <si>
    <t>ECO_SOLVPOKER_B2B_V2:cash_cont_esp:3</t>
  </si>
  <si>
    <t>ECO_SOLVPOKER_B2B_V2:cash_cont_fra:1</t>
  </si>
  <si>
    <t>ECO_SOLVPOKER_B2B_V2:cash_cont_fra:2</t>
  </si>
  <si>
    <t>ECO_SOLVPOKER_B2B_V2:cash_cont_fra:3</t>
  </si>
  <si>
    <t>ECO_SOLVPOKER_B2B_V2:cash_cont_por:1</t>
  </si>
  <si>
    <t>ECO_SOLVPOKER_B2B_V2:cash_cont_por:2</t>
  </si>
  <si>
    <t>ECO_SOLVPOKER_B2B_V2:cash_cont_por:3</t>
  </si>
  <si>
    <t>ECO_SOLVPOKER_B2B_V2:torneo_part_esp:1</t>
  </si>
  <si>
    <t>ECO_SOLVPOKER_B2B_V2:torneo_part_esp:2</t>
  </si>
  <si>
    <t>ECO_SOLVPOKER_B2B_V2:torneo_part_esp:3</t>
  </si>
  <si>
    <t>ECO_SOLVPOKER_B2B_V2:torneo_part_fra:1</t>
  </si>
  <si>
    <t>ECO_SOLVPOKER_B2B_V2:torneo_part_fra:2</t>
  </si>
  <si>
    <t>ECO_SOLVPOKER_B2B_V2:torneo_part_fra:3</t>
  </si>
  <si>
    <t>ECO_SOLVPOKER_B2B_V2:torneo_part_por:1</t>
  </si>
  <si>
    <t>ECO_SOLVPOKER_B2B_V2:torneo_part_por:2</t>
  </si>
  <si>
    <t>ECO_SOLVPOKER_B2B_V2:torneo_part_por:3</t>
  </si>
  <si>
    <t>ECO_SOLVPOKER_B2B_V2:torneo_prem_esp:1</t>
  </si>
  <si>
    <t>ECO_SOLVPOKER_B2B_V2:torneo_prem_esp:2</t>
  </si>
  <si>
    <t>ECO_SOLVPOKER_B2B_V2:torneo_prem_esp:3</t>
  </si>
  <si>
    <t>ECO_SOLVPOKER_B2B_V2:torneo_prem_fra:1</t>
  </si>
  <si>
    <t>ECO_SOLVPOKER_B2B_V2:torneo_prem_fra:2</t>
  </si>
  <si>
    <t>ECO_SOLVPOKER_B2B_V2:torneo_prem_fra:3</t>
  </si>
  <si>
    <t>ECO_SOLVPOKER_B2B_V2:torneo_prem_por:1</t>
  </si>
  <si>
    <t>ECO_SOLVPOKER_B2B_V2:torneo_prem_por:2</t>
  </si>
  <si>
    <t>ECO_SOLVPOKER_B2B_V2:torneo_prem_por:3</t>
  </si>
  <si>
    <t>ECO_SOLVPOKER_B2B_V2:torneo_com_esp:1</t>
  </si>
  <si>
    <t>ECO_SOLVPOKER_B2B_V2:torneo_com_esp:2</t>
  </si>
  <si>
    <t>ECO_SOLVPOKER_B2B_V2:torneo_com_esp:3</t>
  </si>
  <si>
    <t>ECO_SOLVPOKER_B2B_V2:torneo_com_fra:1</t>
  </si>
  <si>
    <t>ECO_SOLVPOKER_B2B_V2:torneo_com_fra:2</t>
  </si>
  <si>
    <t>ECO_SOLVPOKER_B2B_V2:torneo_com_fra:3</t>
  </si>
  <si>
    <t>ECO_SOLVPOKER_B2B_V2:torneo_com_por:1</t>
  </si>
  <si>
    <t>ECO_SOLVPOKER_B2B_V2:torneo_com_por:2</t>
  </si>
  <si>
    <t>ECO_SOLVPOKER_B2B_V2:torneo_com_por:3</t>
  </si>
  <si>
    <t>ECO_SOLVPOKER_B2B_V2:torneo_inic_esp:1</t>
  </si>
  <si>
    <t>ECO_SOLVPOKER_B2B_V2:torneo_inic_esp:2</t>
  </si>
  <si>
    <t>ECO_SOLVPOKER_B2B_V2:torneo_inic_esp:3</t>
  </si>
  <si>
    <t>ECO_SOLVPOKER_B2B_V2:torneo_inic_fra:1</t>
  </si>
  <si>
    <t>ECO_SOLVPOKER_B2B_V2:torneo_inic_fra:2</t>
  </si>
  <si>
    <t>ECO_SOLVPOKER_B2B_V2:torneo_inic_fra:3</t>
  </si>
  <si>
    <t>ECO_SOLVPOKER_B2B_V2:torneo_inic_por:1</t>
  </si>
  <si>
    <t>ECO_SOLVPOKER_B2B_V2:torneo_inic_por:2</t>
  </si>
  <si>
    <t>ECO_SOLVPOKER_B2B_V2:torneo_inic_por:3</t>
  </si>
  <si>
    <t>ECO_SOLVPOKER_B2B_V2:torneo_fin_esp:1</t>
  </si>
  <si>
    <t>ECO_SOLVPOKER_B2B_V2:torneo_fin_esp:2</t>
  </si>
  <si>
    <t>ECO_SOLVPOKER_B2B_V2:torneo_fin_esp:3</t>
  </si>
  <si>
    <t>ECO_SOLVPOKER_B2B_V2:torneo_fin_fra:1</t>
  </si>
  <si>
    <t>ECO_SOLVPOKER_B2B_V2:torneo_fin_fra:2</t>
  </si>
  <si>
    <t>ECO_SOLVPOKER_B2B_V2:torneo_fin_fra:3</t>
  </si>
  <si>
    <t>ECO_SOLVPOKER_B2B_V2:torneo_fin_por:1</t>
  </si>
  <si>
    <t>ECO_SOLVPOKER_B2B_V2:torneo_fin_por:2</t>
  </si>
  <si>
    <t>ECO_SOLVPOKER_B2B_V2:torneo_fin_por:3</t>
  </si>
  <si>
    <t>ECO_SOLVPOKER_B2B_V2:torneo_cont_esp:1</t>
  </si>
  <si>
    <t>ECO_SOLVPOKER_B2B_V2:torneo_cont_esp:2</t>
  </si>
  <si>
    <t>ECO_SOLVPOKER_B2B_V2:torneo_cont_esp:3</t>
  </si>
  <si>
    <t>ECO_SOLVPOKER_B2B_V2:torneo_cont_fra:1</t>
  </si>
  <si>
    <t>ECO_SOLVPOKER_B2B_V2:torneo_cont_fra:2</t>
  </si>
  <si>
    <t>ECO_SOLVPOKER_B2B_V2:torneo_cont_fra:3</t>
  </si>
  <si>
    <t>ECO_SOLVPOKER_B2B_V2:torneo_cont_por:1</t>
  </si>
  <si>
    <t>ECO_SOLVPOKER_B2B_V2:torneo_cont_por:2</t>
  </si>
  <si>
    <t>ECO_SOLVPOKER_B2B_V2:torneo_cont_por:3</t>
  </si>
  <si>
    <t>ECO_SOLVPOKER_B2C_V2:cash_part_esp:1</t>
  </si>
  <si>
    <t>ECO_SOLVPOKER_B2C_V2:cash_part_esp:2</t>
  </si>
  <si>
    <t>ECO_SOLVPOKER_B2C_V2:cash_part_esp:3</t>
  </si>
  <si>
    <t>ECO_SOLVPOKER_B2C_V2:cash_prem_esp:1</t>
  </si>
  <si>
    <t>ECO_SOLVPOKER_B2C_V2:cash_prem_esp:2</t>
  </si>
  <si>
    <t>ECO_SOLVPOKER_B2C_V2:cash_prem_esp:3</t>
  </si>
  <si>
    <t>ECO_SOLVPOKER_B2C_V2:cash_com_esp:1</t>
  </si>
  <si>
    <t>ECO_SOLVPOKER_B2C_V2:cash_com_esp:2</t>
  </si>
  <si>
    <t>ECO_SOLVPOKER_B2C_V2:cash_com_esp:3</t>
  </si>
  <si>
    <t>ECO_SOLVPOKER_B2C_V2:cash_cont_esp:1</t>
  </si>
  <si>
    <t>ECO_SOLVPOKER_B2C_V2:cash_cont_esp:2</t>
  </si>
  <si>
    <t>ECO_SOLVPOKER_B2C_V2:cash_cont_esp:3</t>
  </si>
  <si>
    <t>ECO_SOLVPOKER_B2C_V2:torneo_part_esp:1</t>
  </si>
  <si>
    <t>ECO_SOLVPOKER_B2C_V2:torneo_part_esp:2</t>
  </si>
  <si>
    <t>ECO_SOLVPOKER_B2C_V2:torneo_part_esp:3</t>
  </si>
  <si>
    <t>ECO_SOLVPOKER_B2C_V2:torneo_prem_esp:1</t>
  </si>
  <si>
    <t>ECO_SOLVPOKER_B2C_V2:torneo_prem_esp:2</t>
  </si>
  <si>
    <t>ECO_SOLVPOKER_B2C_V2:torneo_prem_esp:3</t>
  </si>
  <si>
    <t>ECO_SOLVPOKER_B2C_V2:torneo_com_esp:1</t>
  </si>
  <si>
    <t>ECO_SOLVPOKER_B2C_V2:torneo_com_esp:2</t>
  </si>
  <si>
    <t>ECO_SOLVPOKER_B2C_V2:torneo_com_esp:3</t>
  </si>
  <si>
    <t>ECO_SOLVPOKER_B2C_V2:torneo_inic_esp:1</t>
  </si>
  <si>
    <t>ECO_SOLVPOKER_B2C_V2:torneo_inic_esp:2</t>
  </si>
  <si>
    <t>ECO_SOLVPOKER_B2C_V2:torneo_inic_esp:3</t>
  </si>
  <si>
    <t>ECO_SOLVPOKER_B2C_V2:torneo_fin_esp:1</t>
  </si>
  <si>
    <t>ECO_SOLVPOKER_B2C_V2:torneo_fin_esp:2</t>
  </si>
  <si>
    <t>ECO_SOLVPOKER_B2C_V2:torneo_fin_esp:3</t>
  </si>
  <si>
    <t>ECO_SOLVPOKER_B2C_V2:torneo_cont_esp:1</t>
  </si>
  <si>
    <t>ECO_SOLVPOKER_B2C_V2:torneo_cont_esp:2</t>
  </si>
  <si>
    <t>ECO_SOLVPOKER_B2C_V2:torneo_cont_esp:3</t>
  </si>
  <si>
    <t>ECO_SOLVAPUESTAS_V2:id_mes_repor:10</t>
  </si>
  <si>
    <t>ECO_SOLVAPUESTAS_V2:id_mes_repor:11</t>
  </si>
  <si>
    <t>ECO_SOLVAPUESTAS_V2:id_mes_repor:12</t>
  </si>
  <si>
    <t>ECO_SOLVAPUESTAS_V2:id_tipo_apues:10</t>
  </si>
  <si>
    <t>ECO_SOLVAPUESTAS_V2:id_tipo_apues:11</t>
  </si>
  <si>
    <t>ECO_SOLVAPUESTAS_V2:id_tipo_apues:12</t>
  </si>
  <si>
    <t>ECO_SOLVAPUESTAS_V2:apues_contra_depor_conv:10</t>
  </si>
  <si>
    <t>ECO_SOLVAPUESTAS_V2:apues_contra_depor_conv:11</t>
  </si>
  <si>
    <t>ECO_SOLVAPUESTAS_V2:apues_contra_depor_conv:12</t>
  </si>
  <si>
    <t>ECO_SOLVAPUESTAS_V2:apues_contra_hipic:10</t>
  </si>
  <si>
    <t>ECO_SOLVAPUESTAS_V2:apues_contra_hipic:11</t>
  </si>
  <si>
    <t>ECO_SOLVAPUESTAS_V2:apues_contra_hipic:12</t>
  </si>
  <si>
    <t>ECO_SOLVAPUESTAS_V2:apues_contra_otras:10</t>
  </si>
  <si>
    <t>ECO_SOLVAPUESTAS_V2:apues_contra_otras:11</t>
  </si>
  <si>
    <t>ECO_SOLVAPUESTAS_V2:apues_contra_otras:12</t>
  </si>
  <si>
    <t>ECO_SOLVAPUESTAS_V2:apues_mutuas_depor:10</t>
  </si>
  <si>
    <t>ECO_SOLVAPUESTAS_V2:apues_mutuas_depor:11</t>
  </si>
  <si>
    <t>ECO_SOLVAPUESTAS_V2:apues_mutuas_depor:12</t>
  </si>
  <si>
    <t>ECO_SOLVAPUESTAS_V2:apues_mutuas_hipic:10</t>
  </si>
  <si>
    <t>ECO_SOLVAPUESTAS_V2:apues_mutuas_hipic:11</t>
  </si>
  <si>
    <t>ECO_SOLVAPUESTAS_V2:apues_mutuas_hipic:12</t>
  </si>
  <si>
    <t>ECO_SOLVAPUESTAS_V2:apues_cruz_depor_conv:10</t>
  </si>
  <si>
    <t>ECO_SOLVAPUESTAS_V2:apues_cruz_depor_conv:11</t>
  </si>
  <si>
    <t>ECO_SOLVAPUESTAS_V2:apues_cruz_depor_conv:12</t>
  </si>
  <si>
    <t>ECO_SOLVAPUESTAS_V2:apues_cruz_hipic:10</t>
  </si>
  <si>
    <t>ECO_SOLVAPUESTAS_V2:apues_cruz_hipic:11</t>
  </si>
  <si>
    <t>ECO_SOLVAPUESTAS_V2:apues_cruz_hipic:12</t>
  </si>
  <si>
    <t>ECO_SOLVAPUESTAS_V2:apues_cruz_otras:10</t>
  </si>
  <si>
    <t>ECO_SOLVAPUESTAS_V2:apues_cruz_otras:11</t>
  </si>
  <si>
    <t>ECO_SOLVAPUESTAS_V2:apues_cruz_otras:12</t>
  </si>
  <si>
    <t>ECO_SOLVAPUESTAS_V2:id_mes_repor:13</t>
  </si>
  <si>
    <t>ECO_SOLVAPUESTAS_V2:id_mes_repor:14</t>
  </si>
  <si>
    <t>ECO_SOLVAPUESTAS_V2:id_mes_repor:15</t>
  </si>
  <si>
    <t>ECO_SOLVAPUESTAS_V2:id_tipo_apues:13</t>
  </si>
  <si>
    <t>ECO_SOLVAPUESTAS_V2:id_tipo_apues:14</t>
  </si>
  <si>
    <t>ECO_SOLVAPUESTAS_V2:id_tipo_apues:15</t>
  </si>
  <si>
    <t>ECO_SOLVAPUESTAS_V2:apues_contra_depor_conv:13</t>
  </si>
  <si>
    <t>ECO_SOLVAPUESTAS_V2:apues_contra_depor_conv:14</t>
  </si>
  <si>
    <t>ECO_SOLVAPUESTAS_V2:apues_contra_depor_conv:15</t>
  </si>
  <si>
    <t>ECO_SOLVAPUESTAS_V2:apues_contra_hipic:13</t>
  </si>
  <si>
    <t>ECO_SOLVAPUESTAS_V2:apues_contra_hipic:14</t>
  </si>
  <si>
    <t>ECO_SOLVAPUESTAS_V2:apues_contra_hipic:15</t>
  </si>
  <si>
    <t>ECO_SOLVAPUESTAS_V2:apues_contra_otras:13</t>
  </si>
  <si>
    <t>ECO_SOLVAPUESTAS_V2:apues_contra_otras:14</t>
  </si>
  <si>
    <t>ECO_SOLVAPUESTAS_V2:apues_contra_otras:15</t>
  </si>
  <si>
    <t>ECO_SOLVAPUESTAS_V2:apues_mutuas_depor:13</t>
  </si>
  <si>
    <t>ECO_SOLVAPUESTAS_V2:apues_mutuas_depor:14</t>
  </si>
  <si>
    <t>ECO_SOLVAPUESTAS_V2:apues_mutuas_depor:15</t>
  </si>
  <si>
    <t>ECO_SOLVAPUESTAS_V2:apues_mutuas_hipic:13</t>
  </si>
  <si>
    <t>ECO_SOLVAPUESTAS_V2:apues_mutuas_hipic:14</t>
  </si>
  <si>
    <t>ECO_SOLVAPUESTAS_V2:apues_mutuas_hipic:15</t>
  </si>
  <si>
    <t>ECO_SOLVAPUESTAS_V2:apues_cruz_depor_conv:13</t>
  </si>
  <si>
    <t>ECO_SOLVAPUESTAS_V2:apues_cruz_depor_conv:14</t>
  </si>
  <si>
    <t>ECO_SOLVAPUESTAS_V2:apues_cruz_depor_conv:15</t>
  </si>
  <si>
    <t>ECO_SOLVAPUESTAS_V2:apues_cruz_hipic:13</t>
  </si>
  <si>
    <t>ECO_SOLVAPUESTAS_V2:apues_cruz_hipic:14</t>
  </si>
  <si>
    <t>ECO_SOLVAPUESTAS_V2:apues_cruz_hipic:15</t>
  </si>
  <si>
    <t>ECO_SOLVAPUESTAS_V2:apues_cruz_otras:13</t>
  </si>
  <si>
    <t>ECO_SOLVAPUESTAS_V2:apues_cruz_otras:14</t>
  </si>
  <si>
    <t>ECO_SOLVAPUESTAS_V2:apues_cruz_otras:15</t>
  </si>
  <si>
    <t>ECO_SOLVAPUESTAS_V2:id_mes_repor:16</t>
  </si>
  <si>
    <t>ECO_SOLVAPUESTAS_V2:id_mes_repor:17</t>
  </si>
  <si>
    <t>ECO_SOLVAPUESTAS_V2:id_mes_repor:18</t>
  </si>
  <si>
    <t>ECO_SOLVAPUESTAS_V2:id_tipo_apues:16</t>
  </si>
  <si>
    <t>ECO_SOLVAPUESTAS_V2:id_tipo_apues:17</t>
  </si>
  <si>
    <t>ECO_SOLVAPUESTAS_V2:id_tipo_apues:18</t>
  </si>
  <si>
    <t>ECO_SOLVAPUESTAS_V2:apues_mutuas_depor:16</t>
  </si>
  <si>
    <t>ECO_SOLVAPUESTAS_V2:apues_mutuas_depor:17</t>
  </si>
  <si>
    <t>ECO_SOLVAPUESTAS_V2:apues_mutuas_depor:18</t>
  </si>
  <si>
    <t>ECO_SOLVAPUESTAS_V2:apues_mutuas_hipic:16</t>
  </si>
  <si>
    <t>ECO_SOLVAPUESTAS_V2:apues_mutuas_hipic:17</t>
  </si>
  <si>
    <t>ECO_SOLVAPUESTAS_V2:apues_mutuas_hipic:18</t>
  </si>
  <si>
    <t>ECO_SOLVAPUESTAS_V2:casino_azar:16</t>
  </si>
  <si>
    <t>ECO_SOLVAPUESTAS_V2:casino_azar:17</t>
  </si>
  <si>
    <t>ECO_SOLVAPUESTAS_V2:casino_azar:18</t>
  </si>
  <si>
    <t>ECO_SOLVAPUESTAS_V2:bingo:16</t>
  </si>
  <si>
    <t>ECO_SOLVAPUESTAS_V2:bingo:17</t>
  </si>
  <si>
    <t>ECO_SOLVAPUESTAS_V2:bingo:18</t>
  </si>
  <si>
    <t>ECO_SOLVAPUESTAS_V2:id_mes_repor:19</t>
  </si>
  <si>
    <t>ECO_SOLVAPUESTAS_V2:id_mes_repor:20</t>
  </si>
  <si>
    <t>ECO_SOLVAPUESTAS_V2:id_mes_repor:21</t>
  </si>
  <si>
    <t>ECO_SOLVAPUESTAS_V2:id_tipo_apues:19</t>
  </si>
  <si>
    <t>ECO_SOLVAPUESTAS_V2:id_tipo_apues:20</t>
  </si>
  <si>
    <t>ECO_SOLVAPUESTAS_V2:id_tipo_apues:21</t>
  </si>
  <si>
    <t>ECO_SOLVAPUESTAS_V2:apues_mutuas_depor:19</t>
  </si>
  <si>
    <t>ECO_SOLVAPUESTAS_V2:apues_mutuas_depor:20</t>
  </si>
  <si>
    <t>ECO_SOLVAPUESTAS_V2:apues_mutuas_depor:21</t>
  </si>
  <si>
    <t>ECO_SOLVAPUESTAS_V2:apues_mutuas_hipic:19</t>
  </si>
  <si>
    <t>ECO_SOLVAPUESTAS_V2:apues_mutuas_hipic:20</t>
  </si>
  <si>
    <t>ECO_SOLVAPUESTAS_V2:apues_mutuas_hipic:21</t>
  </si>
  <si>
    <t>ECO_SOLVAPUESTAS_V2:casino_azar:19</t>
  </si>
  <si>
    <t>ECO_SOLVAPUESTAS_V2:casino_azar:20</t>
  </si>
  <si>
    <t>ECO_SOLVAPUESTAS_V2:casino_azar:21</t>
  </si>
  <si>
    <t>ECO_SOLVAPUESTAS_V2:bingo:19</t>
  </si>
  <si>
    <t>ECO_SOLVAPUESTAS_V2:bingo:20</t>
  </si>
  <si>
    <t>ECO_SOLVAPUESTAS_V2:bingo:21</t>
  </si>
  <si>
    <t>ECO_SOLVAPUESTAS_V2:id_mes_repor:22</t>
  </si>
  <si>
    <t>ECO_SOLVAPUESTAS_V2:id_mes_repor:23</t>
  </si>
  <si>
    <t>ECO_SOLVAPUESTAS_V2:id_mes_repor:24</t>
  </si>
  <si>
    <t>ECO_SOLVAPUESTAS_V2:id_tipo_apues:22</t>
  </si>
  <si>
    <t>ECO_SOLVAPUESTAS_V2:id_tipo_apues:23</t>
  </si>
  <si>
    <t>ECO_SOLVAPUESTAS_V2:id_tipo_apues:24</t>
  </si>
  <si>
    <t>ECO_SOLVPUBLI_V2:id_mes_repor:1</t>
  </si>
  <si>
    <t>ECO_SOLVPUBLI_V2:id_mes_repor:2</t>
  </si>
  <si>
    <t>ECO_SOLVPUBLI_V2:id_mes_repor:3</t>
  </si>
  <si>
    <t>ECO_SOLVPUBLI_V2:id_tipo_apues:1</t>
  </si>
  <si>
    <t>ECO_SOLVPUBLI_V2:id_tipo_apues:2</t>
  </si>
  <si>
    <t>ECO_SOLVPUBLI_V2:id_tipo_apues:3</t>
  </si>
  <si>
    <t>ECO_SOLVPUBLI_V2:publi_tv:1</t>
  </si>
  <si>
    <t>ECO_SOLVPUBLI_V2:publi_tv:2</t>
  </si>
  <si>
    <t>ECO_SOLVPUBLI_V2:publi_tv:3</t>
  </si>
  <si>
    <t>ECO_SOLVPUBLI_V2:publi_radio:1</t>
  </si>
  <si>
    <t>ECO_SOLVPUBLI_V2:publi_radio:2</t>
  </si>
  <si>
    <t>ECO_SOLVPUBLI_V2:publi_radio:3</t>
  </si>
  <si>
    <t>ECO_SOLVPUBLI_V2:publi_cine:1</t>
  </si>
  <si>
    <t>ECO_SOLVPUBLI_V2:publi_cine:2</t>
  </si>
  <si>
    <t>ECO_SOLVPUBLI_V2:publi_cine:3</t>
  </si>
  <si>
    <t>ECO_SOLVPUBLI_V2:publi_prensa:1</t>
  </si>
  <si>
    <t>ECO_SOLVPUBLI_V2:publi_prensa:2</t>
  </si>
  <si>
    <t>ECO_SOLVPUBLI_V2:publi_prensa:3</t>
  </si>
  <si>
    <t>ECO_SOLVPUBLI_V2:publi_cartel:1</t>
  </si>
  <si>
    <t>ECO_SOLVPUBLI_V2:publi_cartel:2</t>
  </si>
  <si>
    <t>ECO_SOLVPUBLI_V2:publi_cartel:3</t>
  </si>
  <si>
    <t>ECO_SOLVPUBLI_V2:publi_busc_inter:1</t>
  </si>
  <si>
    <t>ECO_SOLVPUBLI_V2:publi_busc_inter:2</t>
  </si>
  <si>
    <t>ECO_SOLVPUBLI_V2:publi_busc_inter:3</t>
  </si>
  <si>
    <t>ECO_SOLVPUBLI_V2:publi_rrss:1</t>
  </si>
  <si>
    <t>ECO_SOLVPUBLI_V2:publi_rrss:2</t>
  </si>
  <si>
    <t>ECO_SOLVPUBLI_V2:publi_rrss:3</t>
  </si>
  <si>
    <t>ECO_SOLVPUBLI_V2:publi_internet:1</t>
  </si>
  <si>
    <t>ECO_SOLVPUBLI_V2:publi_internet:2</t>
  </si>
  <si>
    <t>ECO_SOLVPUBLI_V2:publi_internet:3</t>
  </si>
  <si>
    <t>ECO_SOLVPUBLI_V2:publi_otros:1</t>
  </si>
  <si>
    <t>ECO_SOLVPUBLI_V2:publi_otros:2</t>
  </si>
  <si>
    <t>ECO_SOLVPUBLI_V2:publi_otros:3</t>
  </si>
  <si>
    <t>ECO_SOLVPUBLI_V2:afil_partic:1</t>
  </si>
  <si>
    <t>ECO_SOLVPUBLI_V2:afil_partic:2</t>
  </si>
  <si>
    <t>ECO_SOLVPUBLI_V2:afil_partic:3</t>
  </si>
  <si>
    <t>ECO_SOLVPUBLI_V2:afil_coste:1</t>
  </si>
  <si>
    <t>ECO_SOLVPUBLI_V2:afil_coste:2</t>
  </si>
  <si>
    <t>ECO_SOLVPUBLI_V2:afil_coste:3</t>
  </si>
  <si>
    <t>ECO_SOLVPUBLI_V2:afil_otros:1</t>
  </si>
  <si>
    <t>ECO_SOLVPUBLI_V2:afil_otros:2</t>
  </si>
  <si>
    <t>ECO_SOLVPUBLI_V2:afil_otros:3</t>
  </si>
  <si>
    <t>ECO_SOLVPUBLI_V2:patroc_depor:1</t>
  </si>
  <si>
    <t>ECO_SOLVPUBLI_V2:patroc_depor:2</t>
  </si>
  <si>
    <t>ECO_SOLVPUBLI_V2:patroc_depor:3</t>
  </si>
  <si>
    <t>ECO_SOLVPUBLI_V2:patroc_otros:1</t>
  </si>
  <si>
    <t>ECO_SOLVPUBLI_V2:patroc_otros:2</t>
  </si>
  <si>
    <t>ECO_SOLVPUBLI_V2:patroc_otros:3</t>
  </si>
  <si>
    <t>ECO_SOLVPROM_V2:id_mes_repor:1</t>
  </si>
  <si>
    <t>ECO_SOLVPROM_V2:id_mes_repor:2</t>
  </si>
  <si>
    <t>ECO_SOLVPROM_V2:id_mes_repor:3</t>
  </si>
  <si>
    <t>ECO_SOLVPROM_V2:id_tipo_apues:1</t>
  </si>
  <si>
    <t>ECO_SOLVPROM_V2:id_tipo_apues:2</t>
  </si>
  <si>
    <t>ECO_SOLVPROM_V2:id_tipo_apues:3</t>
  </si>
  <si>
    <t>ECO_SOLVPROM_V2:bienvenida_liber:1</t>
  </si>
  <si>
    <t>ECO_SOLVPROM_V2:bienvenida_liber:2</t>
  </si>
  <si>
    <t>ECO_SOLVPROM_V2:bienvenida_liber:3</t>
  </si>
  <si>
    <t>ECO_SOLVPROM_V2:bienvenida_noliber:1</t>
  </si>
  <si>
    <t>ECO_SOLVPROM_V2:bienvenida_noliber:2</t>
  </si>
  <si>
    <t>ECO_SOLVPROM_V2:bienvenida_noliber:3</t>
  </si>
  <si>
    <t>ECO_SOLVPROM_V2:deposito_liber:1</t>
  </si>
  <si>
    <t>ECO_SOLVPROM_V2:deposito_liber:2</t>
  </si>
  <si>
    <t>ECO_SOLVPROM_V2:deposito_liber:3</t>
  </si>
  <si>
    <t>ECO_SOLVPROM_V2:deposito_noliber:1</t>
  </si>
  <si>
    <t>ECO_SOLVPROM_V2:deposito_noliber:2</t>
  </si>
  <si>
    <t>ECO_SOLVPROM_V2:deposito_noliber:3</t>
  </si>
  <si>
    <t>ECO_SOLVPROM_V2:fideliza_liber:1</t>
  </si>
  <si>
    <t>ECO_SOLVPROM_V2:fideliza_liber:2</t>
  </si>
  <si>
    <t>ECO_SOLVPROM_V2:fideliza_liber:3</t>
  </si>
  <si>
    <t>ECO_SOLVPROM_V2:fideliza_noliber:1</t>
  </si>
  <si>
    <t>ECO_SOLVPROM_V2:fideliza_noliber:2</t>
  </si>
  <si>
    <t>ECO_SOLVPROM_V2:fideliza_noliber:3</t>
  </si>
  <si>
    <t>ECO_SOLVPROM_V2:perdidas_liber:1</t>
  </si>
  <si>
    <t>ECO_SOLVPROM_V2:perdidas_liber:2</t>
  </si>
  <si>
    <t>ECO_SOLVPROM_V2:perdidas_liber:3</t>
  </si>
  <si>
    <t>ECO_SOLVPROM_V2:perdidas_noliber:1</t>
  </si>
  <si>
    <t>ECO_SOLVPROM_V2:perdidas_noliber:2</t>
  </si>
  <si>
    <t>ECO_SOLVPROM_V2:perdidas_noliber:3</t>
  </si>
  <si>
    <t>ECO_SOLVPROM_V2:otros_liber:1</t>
  </si>
  <si>
    <t>ECO_SOLVPROM_V2:otros_liber:2</t>
  </si>
  <si>
    <t>ECO_SOLVPROM_V2:otros_liber:3</t>
  </si>
  <si>
    <t>ECO_SOLVPROM_V2:otros_noliber:1</t>
  </si>
  <si>
    <t>ECO_SOLVPROM_V2:otros_noliber:2</t>
  </si>
  <si>
    <t>ECO_SOLVPROM_V2:otros_noliber:3</t>
  </si>
  <si>
    <t>ECO_SOLVPROM_V2:regalos_coste:1</t>
  </si>
  <si>
    <t>ECO_SOLVPROM_V2:regalos_coste:2</t>
  </si>
  <si>
    <t>ECO_SOLVPROM_V2:regalos_coste:3</t>
  </si>
  <si>
    <t>ECO_SOLVPROM_V2:premios_contrib:1</t>
  </si>
  <si>
    <t>ECO_SOLVPROM_V2:premios_contrib:2</t>
  </si>
  <si>
    <t>ECO_SOLVPROM_V2:premios_contrib:3</t>
  </si>
  <si>
    <t>ECO_SOLVREPORTE_DA_V2:observaciones:1</t>
  </si>
  <si>
    <t>ECO_SOLVPOKER_B2B_V2:id_mes_repor:1</t>
  </si>
  <si>
    <t>ECO_SOLVPOKER_B2B_V2:id_mes_repor:2</t>
  </si>
  <si>
    <t>ECO_SOLVPOKER_B2B_V2:id_mes_repor:3</t>
  </si>
  <si>
    <t>ECO_SOLVPOKER_B2C_V2:id_mes_repor:1</t>
  </si>
  <si>
    <t>ECO_SOLVPOKER_B2C_V2:id_mes_repor:2</t>
  </si>
  <si>
    <t>ECO_SOLVPOKER_B2C_V2:id_mes_repor:3</t>
  </si>
  <si>
    <t>EFBET PLC</t>
  </si>
  <si>
    <t>MONDOBETS, S.A.</t>
  </si>
  <si>
    <t>MRG SPAIN PLC</t>
  </si>
  <si>
    <t>KSEROL, PLC</t>
  </si>
  <si>
    <t>VIDEOSLOTS CASINO PLC</t>
  </si>
  <si>
    <t>MURCIAPUESTA ONLINE</t>
  </si>
  <si>
    <t>CASUMO SPAIN PLC</t>
  </si>
  <si>
    <t>GIG OPERATIONS PLC</t>
  </si>
  <si>
    <t>EURASIA SOLUTIONS PLC</t>
  </si>
  <si>
    <t>DAUNEI INVESTMENTS, SAU</t>
  </si>
  <si>
    <t>RED CANARY PLC</t>
  </si>
  <si>
    <t>JUMPMAN GAMING SPAIN PLC</t>
  </si>
  <si>
    <t>BHGES PLC</t>
  </si>
  <si>
    <t>SOLANA DIRECTORSHIP, S.A.U.</t>
  </si>
  <si>
    <t>LP ES PLC</t>
  </si>
  <si>
    <t>ZEBETTING Y GAMING ESPAÑA, S.A.</t>
  </si>
  <si>
    <t>DIGITAL VIRGO ESPAÑA SA</t>
  </si>
  <si>
    <t>GAMES ONLINE 7J, S.A.</t>
  </si>
  <si>
    <t>PLAY MALTA PLC</t>
  </si>
  <si>
    <t>PLAYES PLC</t>
  </si>
  <si>
    <t>SKILL ON NET, S.A.</t>
  </si>
  <si>
    <t>STRIDE GAMING SPAIN PLC</t>
  </si>
  <si>
    <t>Importe total de retiradas pendiente de autorizar en € (5)</t>
  </si>
  <si>
    <t>Purchase of advertising space in outdoors</t>
  </si>
  <si>
    <t>Importe total en euros de los bonos liberados por el jugador que se integran dentro del premio. (A modo de ejemplo, un jugador apuesta un freebet y un obtiene un premio en EUR que está disponible pare ser retirado sin restricciones)</t>
  </si>
  <si>
    <t>BETWAY SPAIN S.A.</t>
  </si>
  <si>
    <t>TÓMBOLA INTERNATIONAL MALTA PLC</t>
  </si>
  <si>
    <t>SPORTIUM APUESTAS DIGITAL, SA</t>
  </si>
  <si>
    <t>888 ONLINE GAMES ESPAÑA, S.A.</t>
  </si>
  <si>
    <t>VERSUS ONLINE, SA</t>
  </si>
  <si>
    <t>GAMESYS SPAIN, S.A.</t>
  </si>
  <si>
    <t>Wagerfair, S.A.</t>
  </si>
  <si>
    <t>GAMES SPAIN OPERATIONS, S.A.</t>
  </si>
  <si>
    <t>BET ON RED DIGITAL, SAU</t>
  </si>
  <si>
    <t>MANSION GAMING ESPAÑA, S.A.</t>
  </si>
  <si>
    <t>CONCURSOS. TARIFICACIÓN ADICIONAL</t>
  </si>
  <si>
    <t>CONTESTS. PREMIUM RATE SERVICES</t>
  </si>
  <si>
    <t>Concursos. Tarificación adicional</t>
  </si>
  <si>
    <t>Contests. Premium rate services</t>
  </si>
  <si>
    <t>(34)</t>
  </si>
  <si>
    <t>(35)</t>
  </si>
  <si>
    <t>(36)</t>
  </si>
  <si>
    <t>Concursos (34)</t>
  </si>
  <si>
    <t>Contests (34)</t>
  </si>
  <si>
    <t>Es el importe de la tarificación adicional, excluido el impuesto directo correspondiente. Se considerará que la tarificación adicional es el importe de la cantidad dedicada a la participación en el juego, excluido el coste de llamada/mensaje  determinado de acuerdo al valor de mercado</t>
  </si>
  <si>
    <t>It is the amount of the premium rate services charge, excluding the corresponding indirect taxes. The premium rate services shall be considered to be the amount of the amount dedicated to the participation in the game, excluding the call/message cost determined according to the market value.</t>
  </si>
  <si>
    <t>Se considerará que la tarificación adicional es el importe de la cantidad dedicada a la participación en el juego, excluido el coste de llamada/mensaje  determinado de acuerdo al valor de mercado</t>
  </si>
  <si>
    <t>The premium rate services shall be considered to be the amount of the amount dedicated to the participation in the game, excluding the call/message cost determined according to the market value.</t>
  </si>
  <si>
    <t>Coste tarificación adicional (36)</t>
  </si>
  <si>
    <t>Coste de llamada/mensaje de acuerdo con valor mercado (35)</t>
  </si>
  <si>
    <t>Cost of premium rate services (36)</t>
  </si>
  <si>
    <t>Cost of call/SMS according to market value (35)</t>
  </si>
  <si>
    <t>Se considera el coste de llamada/mensaje el que viene determinado por su valor de mercado.</t>
  </si>
  <si>
    <t>The call/message cost is considered to be the one determined by its market value.</t>
  </si>
  <si>
    <t>Importe total destinado a actividades de publicidad a través de afiliados. El importe se contabilizará con IVA.</t>
  </si>
  <si>
    <t>Advertising expenses brokendown by distribution channel. The total amount will include VAT.</t>
  </si>
  <si>
    <t>Total amounts expense in affiliates. This expense will be broken in Cost por Adquisiton and Revenue Sharing. The total amount will include VAT.</t>
  </si>
  <si>
    <t>Total expenses in sponsorship.The total amount will include VAT.</t>
  </si>
  <si>
    <t>Importe de publicidad desglosados por canal de distribución. El importe se contabilizará con IVA</t>
  </si>
  <si>
    <t>Importe total destinados al patrocinio. El importe se contabilizará con IVA.</t>
  </si>
  <si>
    <t>Stakes made by players in the game, including commissions, fee, jackpot contribution and any other amount linked to gaming activities, and , paid to the operator.</t>
  </si>
  <si>
    <t>Cantidades en euros destinadas por los participantes a la participación en el juego, incluirán las comisiones o cualesquiera otras cantidades por servicios relacionados con las actividades de juego pagadas por los participantes al operador, así como las contribuciones a botes</t>
  </si>
  <si>
    <t>ECO_SOLVAPUESTAS_V2:id_mes_repor:25</t>
  </si>
  <si>
    <t>ECO_SOLVAPUESTAS_V2:id_mes_repor:26</t>
  </si>
  <si>
    <t>ECO_SOLVAPUESTAS_V2:id_mes_repor:27</t>
  </si>
  <si>
    <t>ECO_SOLVAPUESTAS_V2:id_tipo_apues:25</t>
  </si>
  <si>
    <t>ECO_SOLVAPUESTAS_V2:id_tipo_apues:26</t>
  </si>
  <si>
    <t>ECO_SOLVAPUESTAS_V2:id_tipo_apues:27</t>
  </si>
  <si>
    <t>ECO_SOLVAPUESTAS_V2:apues_mutuas_hipic:25</t>
  </si>
  <si>
    <t>ECO_SOLVAPUESTAS_V2:casino_azar:25</t>
  </si>
  <si>
    <t>ECO_SOLVAPUESTAS_V2:casino_azar:26</t>
  </si>
  <si>
    <t>ECO_SOLVAPUESTAS_V2:casino_azar:27</t>
  </si>
  <si>
    <t>PRIMA NETWORKS SPAIN, PLC</t>
  </si>
  <si>
    <t>Organización Nacional de Ciegos Españoles (ONCE)</t>
  </si>
  <si>
    <t>CTA</t>
  </si>
  <si>
    <t>TSG INTERACTIVE SPAIN, S.A.</t>
  </si>
  <si>
    <t>BETFAIR INTERNATIONAL SPAIN, S.A.</t>
  </si>
  <si>
    <t>EUROCONCURSOS SA</t>
  </si>
  <si>
    <t>ARTXIBET 2022 S.A.</t>
  </si>
  <si>
    <t>DZBT DEPORTES, S.A.</t>
  </si>
  <si>
    <t>Jugadores activos (2)</t>
  </si>
  <si>
    <t xml:space="preserve">Active players (2) </t>
  </si>
  <si>
    <t>Jugadores activos</t>
  </si>
  <si>
    <t>Active Players</t>
  </si>
  <si>
    <t>Total número de nuevos usuarios que hayan realizado su primer depósito en el mes en curso (con independencia del momento en que se hayan registrado)</t>
  </si>
  <si>
    <t>Número de usuarios que hayan realizado al menos una apuesta en euros durante el período</t>
  </si>
  <si>
    <t>Number of users who have placed at least one bet in euros during the period</t>
  </si>
  <si>
    <t>Total number of new users who have made their first deposit in the current month (regardless of when they registered)</t>
  </si>
  <si>
    <t>GIGA GAME ONLINE, SA</t>
  </si>
  <si>
    <t>KAMBI SPAIN PLC</t>
  </si>
  <si>
    <t>FPOOCL SA</t>
  </si>
  <si>
    <t>PAF INTERNATIONAL PLC</t>
  </si>
  <si>
    <t>RANK DIGITAL CEUTA,S.A</t>
  </si>
  <si>
    <t>Contribuciones a botes en red</t>
  </si>
  <si>
    <t>Network Jackpot contributions</t>
  </si>
  <si>
    <t>Premios procedentes de botes en red</t>
  </si>
  <si>
    <t>Network Jackpot winnings</t>
  </si>
  <si>
    <t>(37)</t>
  </si>
  <si>
    <t>ECO_SOLVAPUESTAS_V2:id_mes_repor:28</t>
  </si>
  <si>
    <t>ECO_SOLVAPUESTAS_V2:id_tipo_apues:28</t>
  </si>
  <si>
    <t>ECO_SOLVAPUESTAS_V2:id_mes_repor:29</t>
  </si>
  <si>
    <t>ECO_SOLVAPUESTAS_V2:id_tipo_apues:29</t>
  </si>
  <si>
    <t>ECO_SOLVAPUESTAS_V2:id_mes_repor:30</t>
  </si>
  <si>
    <t>ECO_SOLVAPUESTAS_V2:id_tipo_apues:30</t>
  </si>
  <si>
    <t>BRC</t>
  </si>
  <si>
    <t>BRP</t>
  </si>
  <si>
    <t>ECO_SOLVAPUESTAS_V2:id_mes_repor:31</t>
  </si>
  <si>
    <t>ECO_SOLVAPUESTAS_V2:id_tipo_apues:31</t>
  </si>
  <si>
    <t>ECO_SOLVAPUESTAS_V2:id_mes_repor:32</t>
  </si>
  <si>
    <t>ECO_SOLVAPUESTAS_V2:id_tipo_apues:33</t>
  </si>
  <si>
    <t>ECO_SOLVAPUESTAS_V2:id_tipo_apues:32</t>
  </si>
  <si>
    <t>ECO_SOLVAPUESTAS_V2:id_mes_repor:33</t>
  </si>
  <si>
    <t>ECO_SOLVAPUESTAS_V2:casino_azar:31</t>
  </si>
  <si>
    <t>ECO_SOLVAPUESTAS_V2:casino_azar:32</t>
  </si>
  <si>
    <t>ECO_SOLVAPUESTAS_V2:casino_azar:33</t>
  </si>
  <si>
    <t>Este apartado debe ser reportado por los operadores B2C que ofrezcan a sus jugadores botes en red en maquinas de azar. Se deben reportar: 
- Los premios netos obtenidos de botes en red</t>
  </si>
  <si>
    <t>(38)</t>
  </si>
  <si>
    <t>Este apartado debe ser reportado por los operadores B2C que ofrezcan a sus jugadores botes en red en maquinas de azar. Se deben reportar: 
- Las contribuciones netas realizadas a botes en red.</t>
  </si>
  <si>
    <t>This section is to be reported by B2C operators that offer their players network jackpots on slot machines. To be reported: 
- Net contributions made to network jackpots.</t>
  </si>
  <si>
    <t>ECO_SOLVAPUESTAS_V2:casino_azar:22</t>
  </si>
  <si>
    <t>ECO_SOLVAPUESTAS_V2:casino_azar:23</t>
  </si>
  <si>
    <t>ECO_SOLVAPUESTAS_V2:casino_azar:24</t>
  </si>
  <si>
    <t>ECO_SOLVAPUESTAS_V2:coste_men_mer:28</t>
  </si>
  <si>
    <t>ECO_SOLVAPUESTAS_V2:coste_tar_ad:28</t>
  </si>
  <si>
    <t>ECO_SOLVAPUESTAS_V2:coste_men_mer:29</t>
  </si>
  <si>
    <t>ECO_SOLVAPUESTAS_V2:coste_tar_ad:29</t>
  </si>
  <si>
    <t>ECO_SOLVAPUESTAS_V2:coste_men_mer:30</t>
  </si>
  <si>
    <t>ECO_SOLVAPUESTAS_V2:coste_tar_ad:30</t>
  </si>
  <si>
    <t>ECO_SOLVAPUESTAS_V2:apues_contra_depor_conv:31</t>
  </si>
  <si>
    <t>ECO_SOLVAPUESTAS_V2:apues_contra_depor_dire:31</t>
  </si>
  <si>
    <t>ECO_SOLVAPUESTAS_V2:apues_contra_hipic:31</t>
  </si>
  <si>
    <t>ECO_SOLVAPUESTAS_V2:apues_contra_otras:31</t>
  </si>
  <si>
    <t>ECO_SOLVAPUESTAS_V2:apues_mutuas_depor:31</t>
  </si>
  <si>
    <t>ECO_SOLVAPUESTAS_V2:apues_cruz_depor_conv:31</t>
  </si>
  <si>
    <t>ECO_SOLVAPUESTAS_V2:apues_cruz_depor_dire:31</t>
  </si>
  <si>
    <t>ECO_SOLVAPUESTAS_V2:apues_cruz_hipic:31</t>
  </si>
  <si>
    <t>ECO_SOLVAPUESTAS_V2:apues_cruz_otras:31</t>
  </si>
  <si>
    <t>ECO_SOLVAPUESTAS_V2:poker_tourna:31</t>
  </si>
  <si>
    <t>ECO_SOLVAPUESTAS_V2:poker_cash_game:31</t>
  </si>
  <si>
    <t>ECO_SOLVAPUESTAS_V2:casino_ruleta_vivo:31</t>
  </si>
  <si>
    <t>ECO_SOLVAPUESTAS_V2:casino_ruleta_nvivo:31</t>
  </si>
  <si>
    <t>ECO_SOLVAPUESTAS_V2:casino_punto_banca:31</t>
  </si>
  <si>
    <t>ECO_SOLVAPUESTAS_V2:casino_black_jack:31</t>
  </si>
  <si>
    <t>ECO_SOLVAPUESTAS_V2:casino_jue_comple:31</t>
  </si>
  <si>
    <t>ECO_SOLVAPUESTAS_V2:bingo:31</t>
  </si>
  <si>
    <t>ECO_SOLVAPUESTAS_V2:concursos:31</t>
  </si>
  <si>
    <t>ECO_SOLVAPUESTAS_V2:apues_contra_depor_conv:32</t>
  </si>
  <si>
    <t>ECO_SOLVAPUESTAS_V2:apues_contra_depor_dire:32</t>
  </si>
  <si>
    <t>ECO_SOLVAPUESTAS_V2:apues_contra_hipic:32</t>
  </si>
  <si>
    <t>ECO_SOLVAPUESTAS_V2:apues_contra_otras:32</t>
  </si>
  <si>
    <t>ECO_SOLVAPUESTAS_V2:apues_mutuas_depor:32</t>
  </si>
  <si>
    <t>ECO_SOLVAPUESTAS_V2:apues_mutuas_hipic:32</t>
  </si>
  <si>
    <t>ECO_SOLVAPUESTAS_V2:apues_cruz_depor_conv:32</t>
  </si>
  <si>
    <t>ECO_SOLVAPUESTAS_V2:apues_cruz_depor_dire:32</t>
  </si>
  <si>
    <t>ECO_SOLVAPUESTAS_V2:apues_cruz_hipic:32</t>
  </si>
  <si>
    <t>ECO_SOLVAPUESTAS_V2:apues_cruz_otras:32</t>
  </si>
  <si>
    <t>ECO_SOLVAPUESTAS_V2:poker_tourna:32</t>
  </si>
  <si>
    <t>ECO_SOLVAPUESTAS_V2:poker_cash_game:32</t>
  </si>
  <si>
    <t>ECO_SOLVAPUESTAS_V2:casino_ruleta_vivo:32</t>
  </si>
  <si>
    <t>ECO_SOLVAPUESTAS_V2:casino_ruleta_nvivo:32</t>
  </si>
  <si>
    <t>ECO_SOLVAPUESTAS_V2:casino_punto_banca:32</t>
  </si>
  <si>
    <t>ECO_SOLVAPUESTAS_V2:casino_black_jack:32</t>
  </si>
  <si>
    <t>ECO_SOLVAPUESTAS_V2:casino_jue_comple:32</t>
  </si>
  <si>
    <t>ECO_SOLVAPUESTAS_V2:bingo:32</t>
  </si>
  <si>
    <t>ECO_SOLVAPUESTAS_V2:concursos:32</t>
  </si>
  <si>
    <t>ECO_SOLVAPUESTAS_V2:apues_contra_depor_conv:33</t>
  </si>
  <si>
    <t>ECO_SOLVAPUESTAS_V2:apues_contra_depor_dire:33</t>
  </si>
  <si>
    <t>ECO_SOLVAPUESTAS_V2:apues_contra_hipic:33</t>
  </si>
  <si>
    <t>ECO_SOLVAPUESTAS_V2:apues_contra_otras:33</t>
  </si>
  <si>
    <t>ECO_SOLVAPUESTAS_V2:apues_mutuas_depor:33</t>
  </si>
  <si>
    <t>ECO_SOLVAPUESTAS_V2:apues_mutuas_hipic:33</t>
  </si>
  <si>
    <t>ECO_SOLVAPUESTAS_V2:apues_cruz_depor_conv:33</t>
  </si>
  <si>
    <t>ECO_SOLVAPUESTAS_V2:apues_cruz_depor_dire:33</t>
  </si>
  <si>
    <t>ECO_SOLVAPUESTAS_V2:apues_cruz_hipic:33</t>
  </si>
  <si>
    <t>ECO_SOLVAPUESTAS_V2:apues_cruz_otras:33</t>
  </si>
  <si>
    <t>ECO_SOLVAPUESTAS_V2:poker_tourna:33</t>
  </si>
  <si>
    <t>ECO_SOLVAPUESTAS_V2:poker_cash_game:33</t>
  </si>
  <si>
    <t>ECO_SOLVAPUESTAS_V2:casino_ruleta_vivo:33</t>
  </si>
  <si>
    <t>ECO_SOLVAPUESTAS_V2:casino_ruleta_nvivo:33</t>
  </si>
  <si>
    <t>ECO_SOLVAPUESTAS_V2:casino_punto_banca:33</t>
  </si>
  <si>
    <t>ECO_SOLVAPUESTAS_V2:casino_black_jack:33</t>
  </si>
  <si>
    <t>ECO_SOLVAPUESTAS_V2:casino_jue_comple:33</t>
  </si>
  <si>
    <t>ECO_SOLVAPUESTAS_V2:bingo:33</t>
  </si>
  <si>
    <t>ECO_SOLVAPUESTAS_V2:concursos:33</t>
  </si>
  <si>
    <t>Botes en red contribuciones (37)</t>
  </si>
  <si>
    <t>Botes en red premios (38)</t>
  </si>
  <si>
    <t>Network jackpots contributions (37)</t>
  </si>
  <si>
    <t>Network jackpots winnings (38)</t>
  </si>
  <si>
    <t>This section is to be reported by B2C operators that offer their players network jackpots on slot machines. To be reported: 
- Net winnings won from network jackpots.</t>
  </si>
  <si>
    <t>ELECTRAWORKS CEUTA ,SA</t>
  </si>
  <si>
    <t>WHG CEUTA ,SA</t>
  </si>
  <si>
    <t>EVOLUTION NETENT SOLUTIONS PLC</t>
  </si>
  <si>
    <t>BEATYA ONLINE, SA</t>
  </si>
  <si>
    <t>BETWIN360 SPAIN, S.A.</t>
  </si>
  <si>
    <t>LEOESP, S.A.</t>
  </si>
  <si>
    <t>IBERIX GAMING, S.A. UNIPERSONAL</t>
  </si>
  <si>
    <t>ESTRELLA SOL INTERACTIVE S.A.</t>
  </si>
  <si>
    <t xml:space="preserve">8PE ESPAÑA, PLC </t>
  </si>
  <si>
    <t>ESPANIX EAD</t>
  </si>
  <si>
    <t>JPJ OPS SPAIN, S.A.</t>
  </si>
  <si>
    <t>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</si>
</sst>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3" formatCode="_-* #,##0.00_-;\-* #,##0.00_-;_-* &quot;-&quot;??_-;_-@_-"/>
    <numFmt numFmtId="164" formatCode="#,##0_ ;[Red]\-#,##0\ "/>
    <numFmt numFmtId="165" formatCode="0_ ;[Red]\-0\ "/>
    <numFmt numFmtId="166" formatCode="#,##0.00\ &quot;€&quot;"/>
    <numFmt numFmtId="167" formatCode="_ &quot;₪&quot;\ * #,##0.00_ ;_ &quot;₪&quot;\ * \-#,##0.00_ ;_ &quot;₪&quot;\ * &quot;-&quot;??_ ;_ @_ "/>
    <numFmt numFmtId="168" formatCode="_ * #,##0.00_ ;_ * \-#,##0.00_ ;_ * &quot;-&quot;??_ ;_ @_ "/>
    <numFmt numFmtId="169" formatCode="_-[$$-409]* #,##0_ ;_-[$$-409]* \-#,##0\ ;_-[$$-409]* &quot;-&quot;??_ ;_-@_ "/>
    <numFmt numFmtId="170" formatCode="[$-409]mmm\-yy;@"/>
    <numFmt numFmtId="171" formatCode="[$-1010000]d/m/yyyy;@"/>
    <numFmt numFmtId="172" formatCode="_ [$€-2]\ * #,##0.00_ ;_ [$€-2]\ * \-#,##0.00_ ;_ [$€-2]\ * &quot;-&quot;??_ ;_ @_ "/>
    <numFmt numFmtId="173" formatCode="_-[$$-409]* #,##0.00_ ;_-[$$-409]* \-#,##0.00\ ;_-[$$-409]* &quot;-&quot;??_ ;_-@_ "/>
    <numFmt numFmtId="174" formatCode="_ * #,##0_ ;_ * \-#,##0_ ;_ * &quot;-&quot;??_ ;_ @_ "/>
    <numFmt numFmtId="175" formatCode="0.000%"/>
    <numFmt numFmtId="176" formatCode="_(* #,##0_);_(* \(#,##0\);_(* &quot;-&quot;??_);_(@_)"/>
    <numFmt numFmtId="177" formatCode="[$€-2]\ #,##0"/>
    <numFmt numFmtId="178" formatCode="[$₪-40D]\ #,##0"/>
    <numFmt numFmtId="179" formatCode="_([$$-409]* #,##0.00_);_([$$-409]* \(#,##0.00\);_([$$-409]* &quot;-&quot;??_);_(@_)"/>
    <numFmt numFmtId="180" formatCode="_(* #,##0.00_);_(* \(#,##0.00\);_(* &quot;-&quot;??_);_(@_)"/>
    <numFmt numFmtId="181" formatCode="mm/dd/yy;@"/>
    <numFmt numFmtId="182" formatCode="#,##0%;\(#,##0%\)"/>
    <numFmt numFmtId="183" formatCode="&quot;£&quot;#,##0.00;[Red]\-&quot;£&quot;#,##0.00"/>
    <numFmt numFmtId="184" formatCode="#,##0.0"/>
    <numFmt numFmtId="185" formatCode="&quot;£&quot;#,##0;[Red]\-&quot;£&quot;#,##0"/>
    <numFmt numFmtId="186" formatCode="_(&quot;$&quot;* #,##0.00_);_(&quot;$&quot;* \(#,##0.00\);_(&quot;$&quot;* &quot;-&quot;??_);_(@_)"/>
    <numFmt numFmtId="187" formatCode="0.0"/>
    <numFmt numFmtId="188" formatCode="[$£-809]#,##0"/>
    <numFmt numFmtId="189" formatCode="[$£-809]#,##0.00"/>
    <numFmt numFmtId="190" formatCode="_([$€-2]* #,##0.00_);_([$€-2]* \(#,##0.00\);_([$€-2]* &quot;-&quot;??_)"/>
    <numFmt numFmtId="191" formatCode="[$£-809]#,##0.00;[Red]\-[$£-809]#,##0.00"/>
    <numFmt numFmtId="192" formatCode="_(&quot;$&quot;* #,##0_);_(&quot;$&quot;* \(#,##0\);_(&quot;$&quot;* &quot;-&quot;??_);_(@_)"/>
    <numFmt numFmtId="193" formatCode="[$-409]d\-mmm\-yy;@"/>
    <numFmt numFmtId="194" formatCode="[$-809]dd\ mmmm\ yyyy;@"/>
    <numFmt numFmtId="195" formatCode=";;;"/>
  </numFmts>
  <fonts count="47">
    <font>
      <sz val="11"/>
      <color theme="1"/>
      <name val="Calibri"/>
      <family val="2"/>
      <scheme val="minor"/>
    </font>
    <font>
      <b/>
      <sz val="11"/>
      <color theme="1"/>
      <name val="Calibri"/>
      <family val="2"/>
      <scheme val="minor"/>
    </font>
    <font>
      <b/>
      <sz val="9"/>
      <color theme="1"/>
      <name val="Calibri"/>
      <family val="2"/>
    </font>
    <font>
      <sz val="9"/>
      <color theme="1"/>
      <name val="Calibri"/>
      <family val="2"/>
    </font>
    <font>
      <sz val="9"/>
      <color theme="1"/>
      <name val="Calibri"/>
      <family val="2"/>
      <scheme val="minor"/>
    </font>
    <font>
      <b/>
      <sz val="9"/>
      <color rgb="FFC00000"/>
      <name val="Calibri"/>
      <family val="2"/>
    </font>
    <font>
      <sz val="9"/>
      <color rgb="FFC00000"/>
      <name val="Calibri"/>
      <family val="2"/>
    </font>
    <font>
      <sz val="9"/>
      <name val="Calibri"/>
      <family val="2"/>
    </font>
    <font>
      <sz val="18"/>
      <color theme="1"/>
      <name val="Calibri"/>
      <family val="2"/>
    </font>
    <font>
      <b/>
      <sz val="12"/>
      <color rgb="FFC00000"/>
      <name val="Calibri"/>
      <family val="2"/>
    </font>
    <font>
      <sz val="9"/>
      <color theme="0" tint="-0.14999847407452621"/>
      <name val="Calibri"/>
      <family val="2"/>
    </font>
    <font>
      <sz val="11"/>
      <color theme="1"/>
      <name val="Calibri"/>
      <family val="2"/>
      <scheme val="minor"/>
    </font>
    <font>
      <sz val="11"/>
      <color rgb="FF006100"/>
      <name val="Calibri"/>
      <family val="2"/>
      <scheme val="minor"/>
    </font>
    <font>
      <sz val="11"/>
      <color theme="0"/>
      <name val="Calibri"/>
      <family val="2"/>
      <scheme val="minor"/>
    </font>
    <font>
      <sz val="11"/>
      <color theme="1"/>
      <name val="Calibri"/>
      <family val="2"/>
      <charset val="177"/>
      <scheme val="minor"/>
    </font>
    <font>
      <b/>
      <sz val="18"/>
      <color theme="3"/>
      <name val="Cambria"/>
      <family val="2"/>
      <charset val="177"/>
      <scheme val="major"/>
    </font>
    <font>
      <b/>
      <sz val="15"/>
      <color theme="3"/>
      <name val="Calibri"/>
      <family val="2"/>
      <charset val="177"/>
      <scheme val="minor"/>
    </font>
    <font>
      <b/>
      <sz val="13"/>
      <color theme="3"/>
      <name val="Calibri"/>
      <family val="2"/>
      <charset val="177"/>
      <scheme val="minor"/>
    </font>
    <font>
      <b/>
      <sz val="11"/>
      <color theme="3"/>
      <name val="Calibri"/>
      <family val="2"/>
      <charset val="177"/>
      <scheme val="minor"/>
    </font>
    <font>
      <sz val="11"/>
      <color rgb="FF006100"/>
      <name val="Calibri"/>
      <family val="2"/>
      <charset val="177"/>
      <scheme val="minor"/>
    </font>
    <font>
      <sz val="11"/>
      <color rgb="FF9C0006"/>
      <name val="Calibri"/>
      <family val="2"/>
      <charset val="177"/>
      <scheme val="minor"/>
    </font>
    <font>
      <sz val="11"/>
      <color rgb="FF9C6500"/>
      <name val="Calibri"/>
      <family val="2"/>
      <charset val="177"/>
      <scheme val="minor"/>
    </font>
    <font>
      <sz val="11"/>
      <color rgb="FF3F3F76"/>
      <name val="Calibri"/>
      <family val="2"/>
      <charset val="177"/>
      <scheme val="minor"/>
    </font>
    <font>
      <b/>
      <sz val="11"/>
      <color rgb="FF3F3F3F"/>
      <name val="Calibri"/>
      <family val="2"/>
      <charset val="177"/>
      <scheme val="minor"/>
    </font>
    <font>
      <b/>
      <sz val="11"/>
      <color rgb="FFFA7D00"/>
      <name val="Calibri"/>
      <family val="2"/>
      <charset val="177"/>
      <scheme val="minor"/>
    </font>
    <font>
      <sz val="11"/>
      <color rgb="FFFA7D00"/>
      <name val="Calibri"/>
      <family val="2"/>
      <charset val="177"/>
      <scheme val="minor"/>
    </font>
    <font>
      <b/>
      <sz val="11"/>
      <color theme="0"/>
      <name val="Calibri"/>
      <family val="2"/>
      <charset val="177"/>
      <scheme val="minor"/>
    </font>
    <font>
      <sz val="11"/>
      <color rgb="FFFF0000"/>
      <name val="Calibri"/>
      <family val="2"/>
      <charset val="177"/>
      <scheme val="minor"/>
    </font>
    <font>
      <i/>
      <sz val="11"/>
      <color rgb="FF7F7F7F"/>
      <name val="Calibri"/>
      <family val="2"/>
      <charset val="177"/>
      <scheme val="minor"/>
    </font>
    <font>
      <b/>
      <sz val="11"/>
      <color theme="1"/>
      <name val="Calibri"/>
      <family val="2"/>
      <charset val="177"/>
      <scheme val="minor"/>
    </font>
    <font>
      <sz val="11"/>
      <color theme="0"/>
      <name val="Calibri"/>
      <family val="2"/>
      <charset val="177"/>
      <scheme val="minor"/>
    </font>
    <font>
      <sz val="10"/>
      <name val="Times New Roman"/>
      <family val="1"/>
    </font>
    <font>
      <sz val="10"/>
      <name val="Arial"/>
      <family val="2"/>
    </font>
    <font>
      <sz val="10"/>
      <color indexed="8"/>
      <name val="Arial"/>
      <family val="2"/>
    </font>
    <font>
      <sz val="10"/>
      <color theme="1"/>
      <name val="Trebuchet MS"/>
      <family val="2"/>
    </font>
    <font>
      <sz val="11"/>
      <color indexed="8"/>
      <name val="Calibri"/>
      <family val="2"/>
    </font>
    <font>
      <sz val="11"/>
      <color theme="1"/>
      <name val="Cambria"/>
      <family val="2"/>
      <scheme val="major"/>
    </font>
    <font>
      <sz val="9"/>
      <color theme="1"/>
      <name val="Arial"/>
      <family val="2"/>
    </font>
    <font>
      <b/>
      <i/>
      <sz val="10"/>
      <name val="Arial"/>
      <family val="2"/>
    </font>
    <font>
      <b/>
      <sz val="12"/>
      <name val="Arial"/>
      <family val="2"/>
      <charset val="177"/>
    </font>
    <font>
      <u/>
      <sz val="10"/>
      <color indexed="12"/>
      <name val="Arial"/>
      <family val="2"/>
    </font>
    <font>
      <sz val="10"/>
      <name val="Arial"/>
      <family val="2"/>
      <charset val="177"/>
    </font>
    <font>
      <sz val="11"/>
      <color theme="1"/>
      <name val="Calibri"/>
      <family val="2"/>
      <charset val="204"/>
      <scheme val="minor"/>
    </font>
    <font>
      <sz val="11"/>
      <color theme="1"/>
      <name val="Arial"/>
      <family val="2"/>
    </font>
    <font>
      <sz val="11"/>
      <color theme="1"/>
      <name val="Calibri"/>
      <family val="2"/>
    </font>
    <font>
      <u/>
      <sz val="11"/>
      <color theme="10"/>
      <name val="Calibri"/>
      <family val="2"/>
      <scheme val="minor"/>
    </font>
    <font>
      <sz val="11"/>
      <color rgb="FF000000"/>
      <name val="Calibri"/>
      <family val="2"/>
    </font>
  </fonts>
  <fills count="35">
    <fill>
      <patternFill patternType="none"/>
    </fill>
    <fill>
      <patternFill patternType="gray125"/>
    </fill>
    <fill>
      <patternFill patternType="solid">
        <fgColor theme="0" tint="-0.14999847407452621"/>
        <bgColor theme="0" tint="-0.1499984740745262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bottom style="thin">
        <color theme="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s>
  <cellStyleXfs count="12107">
    <xf numFmtId="0" fontId="0" fillId="0" borderId="0"/>
    <xf numFmtId="0" fontId="14" fillId="0" borderId="0"/>
    <xf numFmtId="0" fontId="11" fillId="0" borderId="0"/>
    <xf numFmtId="0" fontId="12" fillId="3" borderId="0" applyNumberFormat="0" applyBorder="0" applyAlignment="0" applyProtection="0"/>
    <xf numFmtId="169" fontId="31" fillId="0" borderId="0"/>
    <xf numFmtId="0" fontId="32" fillId="0" borderId="0"/>
    <xf numFmtId="170" fontId="32" fillId="0" borderId="0"/>
    <xf numFmtId="0" fontId="32" fillId="0" borderId="0"/>
    <xf numFmtId="171" fontId="32" fillId="0" borderId="0"/>
    <xf numFmtId="172" fontId="32" fillId="0" borderId="0"/>
    <xf numFmtId="173" fontId="32" fillId="0" borderId="0"/>
    <xf numFmtId="173" fontId="32" fillId="0" borderId="0"/>
    <xf numFmtId="170" fontId="32" fillId="0" borderId="0"/>
    <xf numFmtId="0" fontId="31" fillId="0" borderId="0"/>
    <xf numFmtId="173" fontId="32" fillId="0" borderId="0"/>
    <xf numFmtId="173" fontId="32" fillId="0" borderId="0"/>
    <xf numFmtId="169" fontId="32" fillId="0" borderId="0"/>
    <xf numFmtId="173" fontId="31" fillId="0" borderId="0"/>
    <xf numFmtId="170" fontId="31" fillId="0" borderId="0"/>
    <xf numFmtId="173" fontId="31" fillId="0" borderId="0"/>
    <xf numFmtId="171" fontId="31" fillId="0" borderId="0"/>
    <xf numFmtId="172" fontId="31" fillId="0" borderId="0"/>
    <xf numFmtId="173" fontId="31" fillId="0" borderId="0"/>
    <xf numFmtId="170" fontId="31" fillId="0" borderId="0"/>
    <xf numFmtId="173" fontId="31" fillId="0" borderId="0"/>
    <xf numFmtId="171" fontId="31" fillId="0" borderId="0"/>
    <xf numFmtId="172" fontId="31" fillId="0" borderId="0"/>
    <xf numFmtId="173" fontId="31" fillId="0" borderId="0"/>
    <xf numFmtId="170" fontId="31" fillId="0" borderId="0"/>
    <xf numFmtId="173" fontId="31" fillId="0" borderId="0"/>
    <xf numFmtId="171" fontId="31" fillId="0" borderId="0"/>
    <xf numFmtId="172" fontId="31" fillId="0" borderId="0"/>
    <xf numFmtId="173" fontId="31" fillId="0" borderId="0"/>
    <xf numFmtId="170" fontId="31" fillId="0" borderId="0"/>
    <xf numFmtId="173" fontId="31" fillId="0" borderId="0"/>
    <xf numFmtId="171" fontId="31" fillId="0" borderId="0"/>
    <xf numFmtId="172" fontId="31" fillId="0" borderId="0"/>
    <xf numFmtId="173" fontId="31" fillId="0" borderId="0"/>
    <xf numFmtId="170" fontId="31" fillId="0" borderId="0"/>
    <xf numFmtId="173" fontId="31" fillId="0" borderId="0"/>
    <xf numFmtId="171" fontId="31" fillId="0" borderId="0"/>
    <xf numFmtId="172" fontId="31" fillId="0" borderId="0"/>
    <xf numFmtId="173" fontId="31" fillId="0" borderId="0"/>
    <xf numFmtId="173" fontId="31" fillId="0" borderId="0"/>
    <xf numFmtId="170" fontId="31" fillId="0" borderId="0"/>
    <xf numFmtId="173" fontId="31" fillId="0" borderId="0"/>
    <xf numFmtId="171" fontId="31" fillId="0" borderId="0"/>
    <xf numFmtId="173" fontId="31" fillId="0" borderId="0"/>
    <xf numFmtId="169" fontId="32" fillId="0" borderId="0"/>
    <xf numFmtId="0" fontId="32" fillId="0" borderId="0"/>
    <xf numFmtId="0" fontId="31" fillId="0" borderId="0"/>
    <xf numFmtId="170" fontId="31" fillId="0" borderId="0"/>
    <xf numFmtId="0" fontId="31" fillId="0" borderId="0"/>
    <xf numFmtId="171" fontId="31" fillId="0" borderId="0"/>
    <xf numFmtId="172" fontId="31" fillId="0" borderId="0"/>
    <xf numFmtId="0" fontId="32" fillId="0" borderId="0"/>
    <xf numFmtId="0" fontId="32" fillId="0" borderId="0"/>
    <xf numFmtId="170" fontId="32" fillId="0" borderId="0"/>
    <xf numFmtId="0" fontId="32" fillId="0" borderId="0"/>
    <xf numFmtId="171" fontId="32" fillId="0" borderId="0"/>
    <xf numFmtId="172" fontId="32" fillId="0" borderId="0"/>
    <xf numFmtId="171" fontId="32" fillId="0" borderId="0"/>
    <xf numFmtId="170" fontId="32" fillId="0" borderId="0"/>
    <xf numFmtId="174" fontId="32" fillId="0" borderId="0"/>
    <xf numFmtId="174" fontId="32" fillId="0" borderId="0"/>
    <xf numFmtId="173" fontId="32" fillId="0" borderId="0"/>
    <xf numFmtId="0" fontId="32" fillId="0" borderId="0"/>
    <xf numFmtId="170" fontId="32" fillId="0" borderId="0"/>
    <xf numFmtId="0" fontId="32" fillId="0" borderId="0"/>
    <xf numFmtId="171" fontId="32" fillId="0" borderId="0"/>
    <xf numFmtId="172" fontId="32" fillId="0" borderId="0"/>
    <xf numFmtId="173" fontId="32" fillId="0" borderId="0"/>
    <xf numFmtId="173" fontId="32" fillId="0" borderId="0"/>
    <xf numFmtId="170" fontId="32" fillId="0" borderId="0"/>
    <xf numFmtId="173" fontId="32" fillId="0" borderId="0"/>
    <xf numFmtId="171" fontId="32" fillId="0" borderId="0"/>
    <xf numFmtId="172" fontId="32" fillId="0" borderId="0"/>
    <xf numFmtId="173" fontId="31" fillId="0" borderId="0"/>
    <xf numFmtId="175" fontId="31" fillId="0" borderId="0"/>
    <xf numFmtId="170" fontId="31" fillId="0" borderId="0"/>
    <xf numFmtId="173" fontId="31" fillId="0" borderId="0"/>
    <xf numFmtId="171" fontId="31" fillId="0" borderId="0"/>
    <xf numFmtId="172" fontId="31" fillId="0" borderId="0"/>
    <xf numFmtId="173" fontId="31" fillId="0" borderId="0"/>
    <xf numFmtId="170" fontId="31" fillId="0" borderId="0"/>
    <xf numFmtId="173" fontId="31" fillId="0" borderId="0"/>
    <xf numFmtId="171" fontId="31" fillId="0" borderId="0"/>
    <xf numFmtId="172" fontId="31" fillId="0" borderId="0"/>
    <xf numFmtId="173" fontId="31" fillId="0" borderId="0"/>
    <xf numFmtId="170" fontId="31" fillId="0" borderId="0"/>
    <xf numFmtId="173" fontId="31" fillId="0" borderId="0"/>
    <xf numFmtId="171" fontId="31" fillId="0" borderId="0"/>
    <xf numFmtId="172" fontId="31" fillId="0" borderId="0"/>
    <xf numFmtId="173" fontId="31" fillId="0" borderId="0"/>
    <xf numFmtId="170" fontId="31" fillId="0" borderId="0"/>
    <xf numFmtId="173" fontId="31" fillId="0" borderId="0"/>
    <xf numFmtId="171" fontId="31" fillId="0" borderId="0"/>
    <xf numFmtId="172" fontId="31" fillId="0" borderId="0"/>
    <xf numFmtId="173" fontId="31" fillId="0" borderId="0"/>
    <xf numFmtId="170" fontId="31" fillId="0" borderId="0"/>
    <xf numFmtId="173" fontId="31" fillId="0" borderId="0"/>
    <xf numFmtId="171" fontId="31" fillId="0" borderId="0"/>
    <xf numFmtId="172" fontId="31" fillId="0" borderId="0"/>
    <xf numFmtId="173" fontId="31" fillId="0" borderId="0"/>
    <xf numFmtId="170" fontId="31" fillId="0" borderId="0"/>
    <xf numFmtId="173" fontId="31" fillId="0" borderId="0"/>
    <xf numFmtId="171" fontId="31" fillId="0" borderId="0"/>
    <xf numFmtId="172" fontId="31" fillId="0" borderId="0"/>
    <xf numFmtId="173" fontId="31" fillId="0" borderId="0"/>
    <xf numFmtId="169" fontId="32" fillId="0" borderId="0"/>
    <xf numFmtId="175" fontId="31" fillId="0" borderId="0"/>
    <xf numFmtId="0" fontId="32" fillId="0" borderId="0"/>
    <xf numFmtId="170" fontId="32" fillId="0" borderId="0"/>
    <xf numFmtId="0" fontId="32" fillId="0" borderId="0"/>
    <xf numFmtId="171" fontId="32" fillId="0" borderId="0"/>
    <xf numFmtId="172" fontId="32" fillId="0" borderId="0"/>
    <xf numFmtId="176" fontId="31" fillId="0" borderId="0"/>
    <xf numFmtId="176" fontId="31" fillId="0" borderId="0"/>
    <xf numFmtId="176" fontId="31" fillId="0" borderId="0"/>
    <xf numFmtId="175" fontId="31" fillId="0" borderId="0"/>
    <xf numFmtId="0" fontId="32" fillId="0" borderId="0"/>
    <xf numFmtId="170" fontId="32" fillId="0" borderId="0"/>
    <xf numFmtId="0" fontId="32" fillId="0" borderId="0"/>
    <xf numFmtId="171" fontId="32" fillId="0" borderId="0"/>
    <xf numFmtId="172" fontId="32" fillId="0" borderId="0"/>
    <xf numFmtId="176" fontId="31" fillId="0" borderId="0"/>
    <xf numFmtId="0" fontId="32" fillId="0" borderId="0"/>
    <xf numFmtId="170" fontId="32" fillId="0" borderId="0"/>
    <xf numFmtId="0" fontId="32" fillId="0" borderId="0"/>
    <xf numFmtId="171" fontId="32" fillId="0" borderId="0"/>
    <xf numFmtId="172" fontId="32" fillId="0" borderId="0"/>
    <xf numFmtId="177" fontId="31" fillId="0" borderId="0"/>
    <xf numFmtId="170" fontId="31" fillId="0" borderId="0"/>
    <xf numFmtId="177" fontId="31" fillId="0" borderId="0"/>
    <xf numFmtId="171" fontId="31" fillId="0" borderId="0"/>
    <xf numFmtId="172" fontId="31" fillId="0" borderId="0"/>
    <xf numFmtId="173" fontId="32" fillId="0" borderId="0"/>
    <xf numFmtId="170" fontId="32" fillId="0" borderId="0"/>
    <xf numFmtId="173" fontId="32" fillId="0" borderId="0"/>
    <xf numFmtId="171" fontId="32" fillId="0" borderId="0"/>
    <xf numFmtId="172" fontId="32" fillId="0" borderId="0"/>
    <xf numFmtId="177" fontId="31" fillId="0" borderId="0"/>
    <xf numFmtId="170" fontId="31" fillId="0" borderId="0"/>
    <xf numFmtId="177" fontId="31" fillId="0" borderId="0"/>
    <xf numFmtId="171" fontId="31" fillId="0" borderId="0"/>
    <xf numFmtId="172" fontId="31" fillId="0" borderId="0"/>
    <xf numFmtId="171" fontId="32" fillId="0" borderId="0"/>
    <xf numFmtId="170" fontId="32" fillId="0" borderId="0"/>
    <xf numFmtId="178" fontId="32" fillId="0" borderId="0"/>
    <xf numFmtId="170" fontId="32" fillId="0" borderId="0"/>
    <xf numFmtId="178" fontId="32" fillId="0" borderId="0"/>
    <xf numFmtId="171" fontId="32" fillId="0" borderId="0"/>
    <xf numFmtId="172" fontId="32" fillId="0" borderId="0"/>
    <xf numFmtId="169" fontId="32" fillId="0" borderId="0"/>
    <xf numFmtId="0" fontId="32" fillId="0" borderId="0"/>
    <xf numFmtId="0" fontId="31" fillId="0" borderId="0"/>
    <xf numFmtId="0" fontId="32" fillId="0" borderId="0"/>
    <xf numFmtId="0" fontId="32" fillId="0" borderId="0"/>
    <xf numFmtId="169" fontId="32" fillId="0" borderId="0"/>
    <xf numFmtId="179" fontId="32" fillId="0" borderId="0"/>
    <xf numFmtId="0" fontId="32" fillId="0" borderId="0"/>
    <xf numFmtId="0" fontId="32" fillId="0" borderId="0"/>
    <xf numFmtId="0" fontId="32" fillId="0" borderId="0"/>
    <xf numFmtId="0" fontId="32" fillId="0" borderId="0"/>
    <xf numFmtId="0" fontId="32" fillId="0" borderId="0"/>
    <xf numFmtId="173" fontId="32" fillId="0" borderId="0"/>
    <xf numFmtId="173" fontId="32" fillId="0" borderId="0"/>
    <xf numFmtId="170" fontId="32" fillId="0" borderId="0"/>
    <xf numFmtId="173" fontId="32" fillId="0" borderId="0"/>
    <xf numFmtId="171" fontId="32" fillId="0" borderId="0"/>
    <xf numFmtId="172" fontId="32" fillId="0" borderId="0"/>
    <xf numFmtId="173" fontId="32" fillId="0" borderId="0"/>
    <xf numFmtId="169" fontId="32" fillId="0" borderId="0" applyNumberFormat="0" applyFill="0" applyBorder="0" applyAlignment="0" applyProtection="0"/>
    <xf numFmtId="0" fontId="32" fillId="0" borderId="0" applyNumberFormat="0" applyFill="0" applyBorder="0" applyAlignment="0" applyProtection="0"/>
    <xf numFmtId="179" fontId="32" fillId="0" borderId="0" applyNumberFormat="0" applyFill="0" applyBorder="0" applyAlignment="0" applyProtection="0"/>
    <xf numFmtId="169"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79" fontId="14" fillId="11" borderId="0" applyNumberFormat="0" applyBorder="0" applyAlignment="0" applyProtection="0"/>
    <xf numFmtId="179" fontId="14" fillId="11" borderId="0" applyNumberFormat="0" applyBorder="0" applyAlignment="0" applyProtection="0"/>
    <xf numFmtId="169" fontId="14" fillId="11" borderId="0" applyNumberFormat="0" applyBorder="0" applyAlignment="0" applyProtection="0"/>
    <xf numFmtId="0" fontId="14" fillId="11" borderId="0" applyNumberFormat="0" applyBorder="0" applyAlignment="0" applyProtection="0"/>
    <xf numFmtId="179" fontId="14" fillId="11" borderId="0" applyNumberFormat="0" applyBorder="0" applyAlignment="0" applyProtection="0"/>
    <xf numFmtId="179" fontId="14" fillId="11" borderId="0" applyNumberFormat="0" applyBorder="0" applyAlignment="0" applyProtection="0"/>
    <xf numFmtId="169"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79" fontId="14" fillId="15" borderId="0" applyNumberFormat="0" applyBorder="0" applyAlignment="0" applyProtection="0"/>
    <xf numFmtId="179" fontId="14" fillId="15" borderId="0" applyNumberFormat="0" applyBorder="0" applyAlignment="0" applyProtection="0"/>
    <xf numFmtId="169" fontId="14" fillId="15" borderId="0" applyNumberFormat="0" applyBorder="0" applyAlignment="0" applyProtection="0"/>
    <xf numFmtId="0" fontId="14" fillId="15" borderId="0" applyNumberFormat="0" applyBorder="0" applyAlignment="0" applyProtection="0"/>
    <xf numFmtId="179" fontId="14" fillId="15" borderId="0" applyNumberFormat="0" applyBorder="0" applyAlignment="0" applyProtection="0"/>
    <xf numFmtId="179" fontId="14" fillId="15" borderId="0" applyNumberFormat="0" applyBorder="0" applyAlignment="0" applyProtection="0"/>
    <xf numFmtId="169"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79" fontId="14" fillId="19" borderId="0" applyNumberFormat="0" applyBorder="0" applyAlignment="0" applyProtection="0"/>
    <xf numFmtId="179" fontId="14" fillId="19" borderId="0" applyNumberFormat="0" applyBorder="0" applyAlignment="0" applyProtection="0"/>
    <xf numFmtId="169" fontId="14" fillId="19" borderId="0" applyNumberFormat="0" applyBorder="0" applyAlignment="0" applyProtection="0"/>
    <xf numFmtId="0" fontId="14" fillId="19" borderId="0" applyNumberFormat="0" applyBorder="0" applyAlignment="0" applyProtection="0"/>
    <xf numFmtId="179" fontId="14" fillId="19" borderId="0" applyNumberFormat="0" applyBorder="0" applyAlignment="0" applyProtection="0"/>
    <xf numFmtId="179" fontId="14" fillId="19" borderId="0" applyNumberFormat="0" applyBorder="0" applyAlignment="0" applyProtection="0"/>
    <xf numFmtId="169"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79" fontId="14" fillId="23" borderId="0" applyNumberFormat="0" applyBorder="0" applyAlignment="0" applyProtection="0"/>
    <xf numFmtId="179" fontId="14" fillId="23" borderId="0" applyNumberFormat="0" applyBorder="0" applyAlignment="0" applyProtection="0"/>
    <xf numFmtId="169" fontId="14" fillId="23" borderId="0" applyNumberFormat="0" applyBorder="0" applyAlignment="0" applyProtection="0"/>
    <xf numFmtId="0" fontId="14" fillId="23" borderId="0" applyNumberFormat="0" applyBorder="0" applyAlignment="0" applyProtection="0"/>
    <xf numFmtId="179" fontId="14" fillId="23" borderId="0" applyNumberFormat="0" applyBorder="0" applyAlignment="0" applyProtection="0"/>
    <xf numFmtId="179" fontId="14" fillId="23" borderId="0" applyNumberFormat="0" applyBorder="0" applyAlignment="0" applyProtection="0"/>
    <xf numFmtId="169"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79" fontId="14" fillId="27" borderId="0" applyNumberFormat="0" applyBorder="0" applyAlignment="0" applyProtection="0"/>
    <xf numFmtId="179" fontId="14" fillId="27" borderId="0" applyNumberFormat="0" applyBorder="0" applyAlignment="0" applyProtection="0"/>
    <xf numFmtId="169" fontId="14" fillId="27" borderId="0" applyNumberFormat="0" applyBorder="0" applyAlignment="0" applyProtection="0"/>
    <xf numFmtId="0" fontId="14" fillId="27" borderId="0" applyNumberFormat="0" applyBorder="0" applyAlignment="0" applyProtection="0"/>
    <xf numFmtId="179" fontId="14" fillId="27" borderId="0" applyNumberFormat="0" applyBorder="0" applyAlignment="0" applyProtection="0"/>
    <xf numFmtId="179" fontId="14" fillId="27" borderId="0" applyNumberFormat="0" applyBorder="0" applyAlignment="0" applyProtection="0"/>
    <xf numFmtId="169"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79" fontId="14" fillId="31" borderId="0" applyNumberFormat="0" applyBorder="0" applyAlignment="0" applyProtection="0"/>
    <xf numFmtId="179" fontId="14" fillId="31" borderId="0" applyNumberFormat="0" applyBorder="0" applyAlignment="0" applyProtection="0"/>
    <xf numFmtId="169" fontId="14" fillId="31" borderId="0" applyNumberFormat="0" applyBorder="0" applyAlignment="0" applyProtection="0"/>
    <xf numFmtId="0" fontId="14" fillId="31" borderId="0" applyNumberFormat="0" applyBorder="0" applyAlignment="0" applyProtection="0"/>
    <xf numFmtId="179" fontId="14" fillId="31" borderId="0" applyNumberFormat="0" applyBorder="0" applyAlignment="0" applyProtection="0"/>
    <xf numFmtId="179" fontId="14" fillId="31" borderId="0" applyNumberFormat="0" applyBorder="0" applyAlignment="0" applyProtection="0"/>
    <xf numFmtId="169"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79" fontId="14" fillId="12" borderId="0" applyNumberFormat="0" applyBorder="0" applyAlignment="0" applyProtection="0"/>
    <xf numFmtId="179" fontId="14" fillId="12" borderId="0" applyNumberFormat="0" applyBorder="0" applyAlignment="0" applyProtection="0"/>
    <xf numFmtId="169" fontId="14" fillId="12" borderId="0" applyNumberFormat="0" applyBorder="0" applyAlignment="0" applyProtection="0"/>
    <xf numFmtId="0" fontId="14" fillId="12" borderId="0" applyNumberFormat="0" applyBorder="0" applyAlignment="0" applyProtection="0"/>
    <xf numFmtId="179" fontId="14" fillId="12" borderId="0" applyNumberFormat="0" applyBorder="0" applyAlignment="0" applyProtection="0"/>
    <xf numFmtId="179" fontId="14" fillId="12" borderId="0" applyNumberFormat="0" applyBorder="0" applyAlignment="0" applyProtection="0"/>
    <xf numFmtId="169"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179" fontId="14" fillId="16" borderId="0" applyNumberFormat="0" applyBorder="0" applyAlignment="0" applyProtection="0"/>
    <xf numFmtId="179" fontId="14" fillId="16" borderId="0" applyNumberFormat="0" applyBorder="0" applyAlignment="0" applyProtection="0"/>
    <xf numFmtId="169" fontId="14" fillId="16" borderId="0" applyNumberFormat="0" applyBorder="0" applyAlignment="0" applyProtection="0"/>
    <xf numFmtId="0" fontId="14" fillId="16" borderId="0" applyNumberFormat="0" applyBorder="0" applyAlignment="0" applyProtection="0"/>
    <xf numFmtId="179" fontId="14" fillId="16" borderId="0" applyNumberFormat="0" applyBorder="0" applyAlignment="0" applyProtection="0"/>
    <xf numFmtId="179" fontId="14" fillId="16" borderId="0" applyNumberFormat="0" applyBorder="0" applyAlignment="0" applyProtection="0"/>
    <xf numFmtId="169"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179" fontId="14" fillId="20" borderId="0" applyNumberFormat="0" applyBorder="0" applyAlignment="0" applyProtection="0"/>
    <xf numFmtId="179" fontId="14" fillId="20" borderId="0" applyNumberFormat="0" applyBorder="0" applyAlignment="0" applyProtection="0"/>
    <xf numFmtId="169" fontId="14" fillId="20" borderId="0" applyNumberFormat="0" applyBorder="0" applyAlignment="0" applyProtection="0"/>
    <xf numFmtId="0" fontId="14" fillId="20" borderId="0" applyNumberFormat="0" applyBorder="0" applyAlignment="0" applyProtection="0"/>
    <xf numFmtId="179" fontId="14" fillId="20" borderId="0" applyNumberFormat="0" applyBorder="0" applyAlignment="0" applyProtection="0"/>
    <xf numFmtId="179" fontId="14" fillId="20" borderId="0" applyNumberFormat="0" applyBorder="0" applyAlignment="0" applyProtection="0"/>
    <xf numFmtId="169"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179" fontId="14" fillId="24" borderId="0" applyNumberFormat="0" applyBorder="0" applyAlignment="0" applyProtection="0"/>
    <xf numFmtId="179" fontId="14" fillId="24" borderId="0" applyNumberFormat="0" applyBorder="0" applyAlignment="0" applyProtection="0"/>
    <xf numFmtId="169" fontId="14" fillId="24" borderId="0" applyNumberFormat="0" applyBorder="0" applyAlignment="0" applyProtection="0"/>
    <xf numFmtId="0" fontId="14" fillId="24" borderId="0" applyNumberFormat="0" applyBorder="0" applyAlignment="0" applyProtection="0"/>
    <xf numFmtId="179" fontId="14" fillId="24" borderId="0" applyNumberFormat="0" applyBorder="0" applyAlignment="0" applyProtection="0"/>
    <xf numFmtId="179" fontId="14" fillId="24" borderId="0" applyNumberFormat="0" applyBorder="0" applyAlignment="0" applyProtection="0"/>
    <xf numFmtId="169"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179" fontId="14" fillId="28" borderId="0" applyNumberFormat="0" applyBorder="0" applyAlignment="0" applyProtection="0"/>
    <xf numFmtId="179" fontId="14" fillId="28" borderId="0" applyNumberFormat="0" applyBorder="0" applyAlignment="0" applyProtection="0"/>
    <xf numFmtId="169" fontId="14" fillId="28" borderId="0" applyNumberFormat="0" applyBorder="0" applyAlignment="0" applyProtection="0"/>
    <xf numFmtId="0" fontId="14" fillId="28" borderId="0" applyNumberFormat="0" applyBorder="0" applyAlignment="0" applyProtection="0"/>
    <xf numFmtId="179" fontId="14" fillId="28" borderId="0" applyNumberFormat="0" applyBorder="0" applyAlignment="0" applyProtection="0"/>
    <xf numFmtId="179" fontId="14" fillId="28" borderId="0" applyNumberFormat="0" applyBorder="0" applyAlignment="0" applyProtection="0"/>
    <xf numFmtId="169"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179" fontId="14" fillId="32" borderId="0" applyNumberFormat="0" applyBorder="0" applyAlignment="0" applyProtection="0"/>
    <xf numFmtId="179" fontId="14" fillId="32" borderId="0" applyNumberFormat="0" applyBorder="0" applyAlignment="0" applyProtection="0"/>
    <xf numFmtId="169" fontId="14" fillId="32" borderId="0" applyNumberFormat="0" applyBorder="0" applyAlignment="0" applyProtection="0"/>
    <xf numFmtId="0" fontId="14" fillId="32" borderId="0" applyNumberFormat="0" applyBorder="0" applyAlignment="0" applyProtection="0"/>
    <xf numFmtId="179" fontId="14" fillId="32" borderId="0" applyNumberFormat="0" applyBorder="0" applyAlignment="0" applyProtection="0"/>
    <xf numFmtId="179" fontId="14" fillId="32" borderId="0" applyNumberFormat="0" applyBorder="0" applyAlignment="0" applyProtection="0"/>
    <xf numFmtId="169" fontId="30" fillId="13" borderId="0" applyNumberFormat="0" applyBorder="0" applyAlignment="0" applyProtection="0"/>
    <xf numFmtId="0" fontId="30" fillId="13" borderId="0" applyNumberFormat="0" applyBorder="0" applyAlignment="0" applyProtection="0"/>
    <xf numFmtId="179" fontId="30" fillId="13" borderId="0" applyNumberFormat="0" applyBorder="0" applyAlignment="0" applyProtection="0"/>
    <xf numFmtId="169" fontId="30" fillId="13" borderId="0" applyNumberFormat="0" applyBorder="0" applyAlignment="0" applyProtection="0"/>
    <xf numFmtId="179" fontId="30" fillId="13" borderId="0" applyNumberFormat="0" applyBorder="0" applyAlignment="0" applyProtection="0"/>
    <xf numFmtId="169" fontId="30" fillId="17" borderId="0" applyNumberFormat="0" applyBorder="0" applyAlignment="0" applyProtection="0"/>
    <xf numFmtId="0" fontId="30" fillId="17" borderId="0" applyNumberFormat="0" applyBorder="0" applyAlignment="0" applyProtection="0"/>
    <xf numFmtId="179" fontId="30" fillId="17" borderId="0" applyNumberFormat="0" applyBorder="0" applyAlignment="0" applyProtection="0"/>
    <xf numFmtId="169" fontId="30" fillId="17" borderId="0" applyNumberFormat="0" applyBorder="0" applyAlignment="0" applyProtection="0"/>
    <xf numFmtId="179" fontId="30" fillId="17" borderId="0" applyNumberFormat="0" applyBorder="0" applyAlignment="0" applyProtection="0"/>
    <xf numFmtId="169" fontId="30" fillId="21" borderId="0" applyNumberFormat="0" applyBorder="0" applyAlignment="0" applyProtection="0"/>
    <xf numFmtId="0" fontId="30" fillId="21" borderId="0" applyNumberFormat="0" applyBorder="0" applyAlignment="0" applyProtection="0"/>
    <xf numFmtId="179" fontId="30" fillId="21" borderId="0" applyNumberFormat="0" applyBorder="0" applyAlignment="0" applyProtection="0"/>
    <xf numFmtId="169" fontId="30" fillId="21" borderId="0" applyNumberFormat="0" applyBorder="0" applyAlignment="0" applyProtection="0"/>
    <xf numFmtId="179" fontId="30" fillId="21" borderId="0" applyNumberFormat="0" applyBorder="0" applyAlignment="0" applyProtection="0"/>
    <xf numFmtId="169" fontId="30" fillId="25" borderId="0" applyNumberFormat="0" applyBorder="0" applyAlignment="0" applyProtection="0"/>
    <xf numFmtId="0" fontId="30" fillId="25" borderId="0" applyNumberFormat="0" applyBorder="0" applyAlignment="0" applyProtection="0"/>
    <xf numFmtId="179" fontId="30" fillId="25" borderId="0" applyNumberFormat="0" applyBorder="0" applyAlignment="0" applyProtection="0"/>
    <xf numFmtId="169" fontId="30" fillId="25" borderId="0" applyNumberFormat="0" applyBorder="0" applyAlignment="0" applyProtection="0"/>
    <xf numFmtId="179" fontId="30" fillId="25" borderId="0" applyNumberFormat="0" applyBorder="0" applyAlignment="0" applyProtection="0"/>
    <xf numFmtId="169" fontId="30" fillId="29" borderId="0" applyNumberFormat="0" applyBorder="0" applyAlignment="0" applyProtection="0"/>
    <xf numFmtId="0" fontId="30" fillId="29" borderId="0" applyNumberFormat="0" applyBorder="0" applyAlignment="0" applyProtection="0"/>
    <xf numFmtId="179" fontId="30" fillId="29" borderId="0" applyNumberFormat="0" applyBorder="0" applyAlignment="0" applyProtection="0"/>
    <xf numFmtId="169" fontId="30" fillId="29" borderId="0" applyNumberFormat="0" applyBorder="0" applyAlignment="0" applyProtection="0"/>
    <xf numFmtId="179" fontId="30" fillId="29" borderId="0" applyNumberFormat="0" applyBorder="0" applyAlignment="0" applyProtection="0"/>
    <xf numFmtId="169" fontId="30" fillId="33" borderId="0" applyNumberFormat="0" applyBorder="0" applyAlignment="0" applyProtection="0"/>
    <xf numFmtId="0" fontId="30" fillId="33" borderId="0" applyNumberFormat="0" applyBorder="0" applyAlignment="0" applyProtection="0"/>
    <xf numFmtId="179" fontId="30" fillId="33" borderId="0" applyNumberFormat="0" applyBorder="0" applyAlignment="0" applyProtection="0"/>
    <xf numFmtId="169" fontId="30" fillId="33" borderId="0" applyNumberFormat="0" applyBorder="0" applyAlignment="0" applyProtection="0"/>
    <xf numFmtId="179" fontId="30" fillId="33" borderId="0" applyNumberFormat="0" applyBorder="0" applyAlignment="0" applyProtection="0"/>
    <xf numFmtId="169"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174" fontId="13" fillId="10" borderId="0" applyNumberFormat="0" applyBorder="0" applyAlignment="0" applyProtection="0"/>
    <xf numFmtId="174" fontId="13" fillId="10" borderId="0" applyNumberFormat="0" applyBorder="0" applyAlignment="0" applyProtection="0"/>
    <xf numFmtId="169" fontId="30" fillId="10" borderId="0" applyNumberFormat="0" applyBorder="0" applyAlignment="0" applyProtection="0"/>
    <xf numFmtId="173" fontId="13" fillId="10" borderId="0" applyNumberFormat="0" applyBorder="0" applyAlignment="0" applyProtection="0"/>
    <xf numFmtId="173" fontId="13" fillId="10" borderId="0" applyNumberFormat="0" applyBorder="0" applyAlignment="0" applyProtection="0"/>
    <xf numFmtId="170" fontId="13" fillId="10" borderId="0" applyNumberFormat="0" applyBorder="0" applyAlignment="0" applyProtection="0"/>
    <xf numFmtId="173" fontId="13" fillId="10" borderId="0" applyNumberFormat="0" applyBorder="0" applyAlignment="0" applyProtection="0"/>
    <xf numFmtId="171" fontId="13" fillId="10" borderId="0" applyNumberFormat="0" applyBorder="0" applyAlignment="0" applyProtection="0"/>
    <xf numFmtId="172" fontId="13" fillId="10" borderId="0" applyNumberFormat="0" applyBorder="0" applyAlignment="0" applyProtection="0"/>
    <xf numFmtId="173" fontId="13" fillId="10" borderId="0" applyNumberFormat="0" applyBorder="0" applyAlignment="0" applyProtection="0"/>
    <xf numFmtId="169" fontId="30" fillId="14" borderId="0" applyNumberFormat="0" applyBorder="0" applyAlignment="0" applyProtection="0"/>
    <xf numFmtId="0" fontId="30" fillId="14" borderId="0" applyNumberFormat="0" applyBorder="0" applyAlignment="0" applyProtection="0"/>
    <xf numFmtId="179" fontId="30" fillId="14" borderId="0" applyNumberFormat="0" applyBorder="0" applyAlignment="0" applyProtection="0"/>
    <xf numFmtId="169" fontId="30" fillId="14" borderId="0" applyNumberFormat="0" applyBorder="0" applyAlignment="0" applyProtection="0"/>
    <xf numFmtId="179" fontId="30" fillId="14" borderId="0" applyNumberFormat="0" applyBorder="0" applyAlignment="0" applyProtection="0"/>
    <xf numFmtId="169" fontId="30" fillId="18" borderId="0" applyNumberFormat="0" applyBorder="0" applyAlignment="0" applyProtection="0"/>
    <xf numFmtId="0" fontId="30" fillId="18" borderId="0" applyNumberFormat="0" applyBorder="0" applyAlignment="0" applyProtection="0"/>
    <xf numFmtId="179" fontId="30" fillId="18" borderId="0" applyNumberFormat="0" applyBorder="0" applyAlignment="0" applyProtection="0"/>
    <xf numFmtId="169" fontId="30" fillId="18" borderId="0" applyNumberFormat="0" applyBorder="0" applyAlignment="0" applyProtection="0"/>
    <xf numFmtId="179" fontId="30" fillId="18" borderId="0" applyNumberFormat="0" applyBorder="0" applyAlignment="0" applyProtection="0"/>
    <xf numFmtId="169" fontId="30" fillId="22" borderId="0" applyNumberFormat="0" applyBorder="0" applyAlignment="0" applyProtection="0"/>
    <xf numFmtId="0" fontId="30" fillId="22" borderId="0" applyNumberFormat="0" applyBorder="0" applyAlignment="0" applyProtection="0"/>
    <xf numFmtId="179" fontId="30" fillId="22" borderId="0" applyNumberFormat="0" applyBorder="0" applyAlignment="0" applyProtection="0"/>
    <xf numFmtId="169" fontId="30" fillId="22" borderId="0" applyNumberFormat="0" applyBorder="0" applyAlignment="0" applyProtection="0"/>
    <xf numFmtId="179" fontId="30" fillId="22" borderId="0" applyNumberFormat="0" applyBorder="0" applyAlignment="0" applyProtection="0"/>
    <xf numFmtId="169" fontId="30" fillId="26" borderId="0" applyNumberFormat="0" applyBorder="0" applyAlignment="0" applyProtection="0"/>
    <xf numFmtId="0" fontId="30" fillId="26" borderId="0" applyNumberFormat="0" applyBorder="0" applyAlignment="0" applyProtection="0"/>
    <xf numFmtId="179" fontId="30" fillId="26" borderId="0" applyNumberFormat="0" applyBorder="0" applyAlignment="0" applyProtection="0"/>
    <xf numFmtId="169" fontId="30" fillId="26" borderId="0" applyNumberFormat="0" applyBorder="0" applyAlignment="0" applyProtection="0"/>
    <xf numFmtId="179" fontId="30" fillId="26" borderId="0" applyNumberFormat="0" applyBorder="0" applyAlignment="0" applyProtection="0"/>
    <xf numFmtId="169" fontId="30" fillId="30" borderId="0" applyNumberFormat="0" applyBorder="0" applyAlignment="0" applyProtection="0"/>
    <xf numFmtId="0" fontId="30" fillId="30" borderId="0" applyNumberFormat="0" applyBorder="0" applyAlignment="0" applyProtection="0"/>
    <xf numFmtId="179" fontId="30" fillId="30" borderId="0" applyNumberFormat="0" applyBorder="0" applyAlignment="0" applyProtection="0"/>
    <xf numFmtId="169" fontId="30" fillId="30" borderId="0" applyNumberFormat="0" applyBorder="0" applyAlignment="0" applyProtection="0"/>
    <xf numFmtId="179" fontId="30" fillId="30" borderId="0" applyNumberFormat="0" applyBorder="0" applyAlignment="0" applyProtection="0"/>
    <xf numFmtId="169" fontId="29" fillId="0" borderId="0"/>
    <xf numFmtId="169" fontId="20" fillId="4" borderId="0" applyNumberFormat="0" applyBorder="0" applyAlignment="0" applyProtection="0"/>
    <xf numFmtId="0" fontId="20" fillId="4" borderId="0" applyNumberFormat="0" applyBorder="0" applyAlignment="0" applyProtection="0"/>
    <xf numFmtId="179" fontId="20" fillId="4" borderId="0" applyNumberFormat="0" applyBorder="0" applyAlignment="0" applyProtection="0"/>
    <xf numFmtId="169" fontId="20" fillId="4" borderId="0" applyNumberFormat="0" applyBorder="0" applyAlignment="0" applyProtection="0"/>
    <xf numFmtId="179" fontId="20" fillId="4" borderId="0" applyNumberFormat="0" applyBorder="0" applyAlignment="0" applyProtection="0"/>
    <xf numFmtId="169" fontId="24" fillId="7" borderId="19" applyNumberFormat="0" applyAlignment="0" applyProtection="0"/>
    <xf numFmtId="0" fontId="24" fillId="7" borderId="19" applyNumberFormat="0" applyAlignment="0" applyProtection="0"/>
    <xf numFmtId="179" fontId="24" fillId="7" borderId="19" applyNumberFormat="0" applyAlignment="0" applyProtection="0"/>
    <xf numFmtId="169" fontId="24" fillId="7" borderId="19" applyNumberFormat="0" applyAlignment="0" applyProtection="0"/>
    <xf numFmtId="179" fontId="24" fillId="7" borderId="19" applyNumberFormat="0" applyAlignment="0" applyProtection="0"/>
    <xf numFmtId="169" fontId="26" fillId="8" borderId="22" applyNumberFormat="0" applyAlignment="0" applyProtection="0"/>
    <xf numFmtId="0" fontId="26" fillId="8" borderId="22" applyNumberFormat="0" applyAlignment="0" applyProtection="0"/>
    <xf numFmtId="179" fontId="26" fillId="8" borderId="22" applyNumberFormat="0" applyAlignment="0" applyProtection="0"/>
    <xf numFmtId="169" fontId="26" fillId="8" borderId="22" applyNumberFormat="0" applyAlignment="0" applyProtection="0"/>
    <xf numFmtId="179" fontId="26" fillId="8" borderId="22" applyNumberFormat="0" applyAlignment="0" applyProtection="0"/>
    <xf numFmtId="180" fontId="1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43" fontId="33" fillId="0" borderId="0" applyFont="0" applyFill="0" applyBorder="0" applyAlignment="0" applyProtection="0">
      <alignment vertical="top"/>
    </xf>
    <xf numFmtId="43" fontId="33" fillId="0" borderId="0" applyFont="0" applyFill="0" applyBorder="0" applyAlignment="0" applyProtection="0">
      <alignment vertical="top"/>
    </xf>
    <xf numFmtId="168" fontId="14" fillId="0" borderId="0" applyFont="0" applyFill="0" applyBorder="0" applyAlignment="0" applyProtection="0"/>
    <xf numFmtId="43" fontId="33" fillId="0" borderId="0" applyFont="0" applyFill="0" applyBorder="0" applyAlignment="0" applyProtection="0">
      <alignment vertical="top"/>
    </xf>
    <xf numFmtId="180" fontId="1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8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4" fillId="0" borderId="0" applyFont="0" applyFill="0" applyBorder="0" applyAlignment="0" applyProtection="0"/>
    <xf numFmtId="168" fontId="11" fillId="0" borderId="0" applyFont="0" applyFill="0" applyBorder="0" applyAlignment="0" applyProtection="0"/>
    <xf numFmtId="180" fontId="11"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68" fontId="14" fillId="0" borderId="0" applyFont="0" applyFill="0" applyBorder="0" applyAlignment="0" applyProtection="0"/>
    <xf numFmtId="43" fontId="11"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68" fontId="11"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68" fontId="11"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1"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43" fontId="11"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43" fontId="11"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4" fillId="0" borderId="0" applyFont="0" applyFill="0" applyBorder="0" applyAlignment="0" applyProtection="0"/>
    <xf numFmtId="168" fontId="11" fillId="0" borderId="0" applyFont="0" applyFill="0" applyBorder="0" applyAlignment="0" applyProtection="0"/>
    <xf numFmtId="18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4" fillId="0" borderId="0" applyFont="0" applyFill="0" applyBorder="0" applyAlignment="0" applyProtection="0"/>
    <xf numFmtId="168" fontId="11" fillId="0" borderId="0" applyFont="0" applyFill="0" applyBorder="0" applyAlignment="0" applyProtection="0"/>
    <xf numFmtId="18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4" fillId="0" borderId="0" applyFont="0" applyFill="0" applyBorder="0" applyAlignment="0" applyProtection="0"/>
    <xf numFmtId="168" fontId="11" fillId="0" borderId="0" applyFont="0" applyFill="0" applyBorder="0" applyAlignment="0" applyProtection="0"/>
    <xf numFmtId="180"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3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68"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0" fontId="32" fillId="0" borderId="0"/>
    <xf numFmtId="0" fontId="32" fillId="0" borderId="0"/>
    <xf numFmtId="0" fontId="32" fillId="0" borderId="0"/>
    <xf numFmtId="180" fontId="11" fillId="0" borderId="0" applyFont="0" applyFill="0" applyBorder="0" applyAlignment="0" applyProtection="0"/>
    <xf numFmtId="181" fontId="32" fillId="0" borderId="0" applyFont="0" applyFill="0" applyBorder="0" applyAlignment="0" applyProtection="0"/>
    <xf numFmtId="168" fontId="11" fillId="0" borderId="0" applyFont="0" applyFill="0" applyBorder="0" applyAlignment="0" applyProtection="0"/>
    <xf numFmtId="182" fontId="3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8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80" fontId="32" fillId="0" borderId="0" applyFont="0" applyFill="0" applyBorder="0" applyAlignment="0" applyProtection="0"/>
    <xf numFmtId="180" fontId="11" fillId="0" borderId="0" applyFont="0" applyFill="0" applyBorder="0" applyAlignment="0" applyProtection="0"/>
    <xf numFmtId="168" fontId="14" fillId="0" borderId="0" applyFont="0" applyFill="0" applyBorder="0" applyAlignment="0" applyProtection="0"/>
    <xf numFmtId="180" fontId="1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80" fontId="32" fillId="0" borderId="0" applyFont="0" applyFill="0" applyBorder="0" applyAlignment="0" applyProtection="0"/>
    <xf numFmtId="180" fontId="11" fillId="0" borderId="0" applyFont="0" applyFill="0" applyBorder="0" applyAlignment="0" applyProtection="0"/>
    <xf numFmtId="168" fontId="14"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32" fillId="0" borderId="0" applyFont="0" applyFill="0" applyBorder="0" applyAlignment="0" applyProtection="0"/>
    <xf numFmtId="180" fontId="11"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80" fontId="32" fillId="0" borderId="0" applyFont="0" applyFill="0" applyBorder="0" applyAlignment="0" applyProtection="0"/>
    <xf numFmtId="168" fontId="14" fillId="0" borderId="0" applyFont="0" applyFill="0" applyBorder="0" applyAlignment="0" applyProtection="0"/>
    <xf numFmtId="174" fontId="32"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43" fontId="32"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80" fontId="11"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80" fontId="11"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5" fillId="0" borderId="0" applyFont="0" applyFill="0" applyBorder="0" applyAlignment="0" applyProtection="0"/>
    <xf numFmtId="0" fontId="32" fillId="0" borderId="0"/>
    <xf numFmtId="0" fontId="32" fillId="0" borderId="0"/>
    <xf numFmtId="0" fontId="32" fillId="0" borderId="0"/>
    <xf numFmtId="0" fontId="32" fillId="0" borderId="0"/>
    <xf numFmtId="43" fontId="11" fillId="0" borderId="0" applyFont="0" applyFill="0" applyBorder="0" applyAlignment="0" applyProtection="0"/>
    <xf numFmtId="172" fontId="32" fillId="0" borderId="0" applyFont="0" applyFill="0" applyBorder="0" applyAlignment="0" applyProtection="0"/>
    <xf numFmtId="173" fontId="32" fillId="0" borderId="0" applyFont="0" applyFill="0" applyBorder="0" applyAlignment="0" applyProtection="0"/>
    <xf numFmtId="43" fontId="11" fillId="0" borderId="0" applyFont="0" applyFill="0" applyBorder="0" applyAlignment="0" applyProtection="0"/>
    <xf numFmtId="180" fontId="11" fillId="0" borderId="0" applyFont="0" applyFill="0" applyBorder="0" applyAlignment="0" applyProtection="0"/>
    <xf numFmtId="170" fontId="32"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3" fontId="32" fillId="0" borderId="0" applyFont="0" applyFill="0" applyBorder="0" applyAlignment="0" applyProtection="0"/>
    <xf numFmtId="173" fontId="32" fillId="0" borderId="0" applyFont="0" applyFill="0" applyBorder="0" applyAlignment="0" applyProtection="0"/>
    <xf numFmtId="171"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172" fontId="32" fillId="0" borderId="0" applyFont="0" applyFill="0" applyBorder="0" applyAlignment="0" applyProtection="0"/>
    <xf numFmtId="173" fontId="32" fillId="0" borderId="0" applyFont="0" applyFill="0" applyBorder="0" applyAlignment="0" applyProtection="0"/>
    <xf numFmtId="43" fontId="11" fillId="0" borderId="0" applyFont="0" applyFill="0" applyBorder="0" applyAlignment="0" applyProtection="0"/>
    <xf numFmtId="180" fontId="11" fillId="0" borderId="0" applyFont="0" applyFill="0" applyBorder="0" applyAlignment="0" applyProtection="0"/>
    <xf numFmtId="170" fontId="32"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3" fontId="32" fillId="0" borderId="0" applyFont="0" applyFill="0" applyBorder="0" applyAlignment="0" applyProtection="0"/>
    <xf numFmtId="173" fontId="32" fillId="0" borderId="0" applyFont="0" applyFill="0" applyBorder="0" applyAlignment="0" applyProtection="0"/>
    <xf numFmtId="171"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9" fontId="32"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70" fontId="32"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80"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32" fillId="0" borderId="0" applyFont="0" applyFill="0" applyBorder="0" applyAlignment="0" applyProtection="0"/>
    <xf numFmtId="168" fontId="11" fillId="0" borderId="0" applyFont="0" applyFill="0" applyBorder="0" applyAlignment="0" applyProtection="0"/>
    <xf numFmtId="173" fontId="32" fillId="0" borderId="0" applyFont="0" applyFill="0" applyBorder="0" applyAlignment="0" applyProtection="0"/>
    <xf numFmtId="168" fontId="11" fillId="0" borderId="0" applyFont="0" applyFill="0" applyBorder="0" applyAlignment="0" applyProtection="0"/>
    <xf numFmtId="171" fontId="32" fillId="0" borderId="0" applyFont="0" applyFill="0" applyBorder="0" applyAlignment="0" applyProtection="0"/>
    <xf numFmtId="172" fontId="32" fillId="0" borderId="0" applyFont="0" applyFill="0" applyBorder="0" applyAlignment="0" applyProtection="0"/>
    <xf numFmtId="173"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32" fillId="0" borderId="0" applyFont="0" applyFill="0" applyBorder="0" applyAlignment="0" applyProtection="0"/>
    <xf numFmtId="43" fontId="11" fillId="0" borderId="0" applyFont="0" applyFill="0" applyBorder="0" applyAlignment="0" applyProtection="0"/>
    <xf numFmtId="173" fontId="32" fillId="0" borderId="0" applyFont="0" applyFill="0" applyBorder="0" applyAlignment="0" applyProtection="0"/>
    <xf numFmtId="173" fontId="32" fillId="0" borderId="0" applyFont="0" applyFill="0" applyBorder="0" applyAlignment="0" applyProtection="0"/>
    <xf numFmtId="171" fontId="32" fillId="0" borderId="0" applyFont="0" applyFill="0" applyBorder="0" applyAlignment="0" applyProtection="0"/>
    <xf numFmtId="172" fontId="32" fillId="0" borderId="0" applyFont="0" applyFill="0" applyBorder="0" applyAlignment="0" applyProtection="0"/>
    <xf numFmtId="173"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32" fillId="0" borderId="0" applyFont="0" applyFill="0" applyBorder="0" applyAlignment="0" applyProtection="0"/>
    <xf numFmtId="43" fontId="11" fillId="0" borderId="0" applyFont="0" applyFill="0" applyBorder="0" applyAlignment="0" applyProtection="0"/>
    <xf numFmtId="173" fontId="32" fillId="0" borderId="0" applyFont="0" applyFill="0" applyBorder="0" applyAlignment="0" applyProtection="0"/>
    <xf numFmtId="173" fontId="32" fillId="0" borderId="0" applyFont="0" applyFill="0" applyBorder="0" applyAlignment="0" applyProtection="0"/>
    <xf numFmtId="171" fontId="32" fillId="0" borderId="0" applyFont="0" applyFill="0" applyBorder="0" applyAlignment="0" applyProtection="0"/>
    <xf numFmtId="172" fontId="32" fillId="0" borderId="0" applyFont="0" applyFill="0" applyBorder="0" applyAlignment="0" applyProtection="0"/>
    <xf numFmtId="173"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32" fillId="0" borderId="0" applyFont="0" applyFill="0" applyBorder="0" applyAlignment="0" applyProtection="0"/>
    <xf numFmtId="43" fontId="11" fillId="0" borderId="0" applyFont="0" applyFill="0" applyBorder="0" applyAlignment="0" applyProtection="0"/>
    <xf numFmtId="173" fontId="32" fillId="0" borderId="0" applyFont="0" applyFill="0" applyBorder="0" applyAlignment="0" applyProtection="0"/>
    <xf numFmtId="173" fontId="32" fillId="0" borderId="0" applyFont="0" applyFill="0" applyBorder="0" applyAlignment="0" applyProtection="0"/>
    <xf numFmtId="171" fontId="32" fillId="0" borderId="0" applyFont="0" applyFill="0" applyBorder="0" applyAlignment="0" applyProtection="0"/>
    <xf numFmtId="172" fontId="32" fillId="0" borderId="0" applyFont="0" applyFill="0" applyBorder="0" applyAlignment="0" applyProtection="0"/>
    <xf numFmtId="173"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32" fillId="0" borderId="0" applyFont="0" applyFill="0" applyBorder="0" applyAlignment="0" applyProtection="0"/>
    <xf numFmtId="43" fontId="11" fillId="0" borderId="0" applyFont="0" applyFill="0" applyBorder="0" applyAlignment="0" applyProtection="0"/>
    <xf numFmtId="173" fontId="32" fillId="0" borderId="0" applyFont="0" applyFill="0" applyBorder="0" applyAlignment="0" applyProtection="0"/>
    <xf numFmtId="173" fontId="32" fillId="0" borderId="0" applyFont="0" applyFill="0" applyBorder="0" applyAlignment="0" applyProtection="0"/>
    <xf numFmtId="171" fontId="32" fillId="0" borderId="0" applyFont="0" applyFill="0" applyBorder="0" applyAlignment="0" applyProtection="0"/>
    <xf numFmtId="172" fontId="32" fillId="0" borderId="0" applyFont="0" applyFill="0" applyBorder="0" applyAlignment="0" applyProtection="0"/>
    <xf numFmtId="173"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4" fillId="0" borderId="0" applyFont="0" applyFill="0" applyBorder="0" applyAlignment="0" applyProtection="0"/>
    <xf numFmtId="168" fontId="11" fillId="0" borderId="0" applyFont="0" applyFill="0" applyBorder="0" applyAlignment="0" applyProtection="0"/>
    <xf numFmtId="168"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4" fillId="0" borderId="0" applyFont="0" applyFill="0" applyBorder="0" applyAlignment="0" applyProtection="0"/>
    <xf numFmtId="43" fontId="32" fillId="0" borderId="0" applyFont="0" applyFill="0" applyBorder="0" applyAlignment="0" applyProtection="0"/>
    <xf numFmtId="43" fontId="11" fillId="0" borderId="0" applyFont="0" applyFill="0" applyBorder="0" applyAlignment="0" applyProtection="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1" fillId="0" borderId="0" applyFont="0" applyFill="0" applyBorder="0" applyAlignment="0" applyProtection="0"/>
    <xf numFmtId="168" fontId="11"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43"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1" fillId="0" borderId="0" applyFont="0" applyFill="0" applyBorder="0" applyAlignment="0" applyProtection="0"/>
    <xf numFmtId="168"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43" fontId="36" fillId="0" borderId="0" applyFont="0" applyFill="0" applyBorder="0" applyAlignment="0" applyProtection="0"/>
    <xf numFmtId="170" fontId="32" fillId="0" borderId="0" applyFont="0" applyFill="0" applyBorder="0" applyAlignment="0" applyProtection="0"/>
    <xf numFmtId="43" fontId="36"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84"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43" fontId="36" fillId="0" borderId="0" applyFont="0" applyFill="0" applyBorder="0" applyAlignment="0" applyProtection="0"/>
    <xf numFmtId="173" fontId="32" fillId="0" borderId="0" applyFont="0" applyFill="0" applyBorder="0" applyAlignment="0" applyProtection="0"/>
    <xf numFmtId="173" fontId="32" fillId="0" borderId="0" applyFont="0" applyFill="0" applyBorder="0" applyAlignment="0" applyProtection="0"/>
    <xf numFmtId="171" fontId="32" fillId="0" borderId="0" applyFont="0" applyFill="0" applyBorder="0" applyAlignment="0" applyProtection="0"/>
    <xf numFmtId="182" fontId="32" fillId="0" borderId="0" applyFont="0" applyFill="0" applyBorder="0" applyAlignment="0" applyProtection="0"/>
    <xf numFmtId="173" fontId="32" fillId="0" borderId="0" applyFont="0" applyFill="0" applyBorder="0" applyAlignment="0" applyProtection="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1" fillId="0" borderId="0" applyFont="0" applyFill="0" applyBorder="0" applyAlignment="0" applyProtection="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180" fontId="14" fillId="0" borderId="0" applyFont="0" applyFill="0" applyBorder="0" applyAlignment="0" applyProtection="0"/>
    <xf numFmtId="168" fontId="14" fillId="0" borderId="0" applyFont="0" applyFill="0" applyBorder="0" applyAlignment="0" applyProtection="0"/>
    <xf numFmtId="43" fontId="35"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180"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4" fillId="0" borderId="0" applyFont="0" applyFill="0" applyBorder="0" applyAlignment="0" applyProtection="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180" fontId="11"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43" fontId="11" fillId="0" borderId="0" applyFont="0" applyFill="0" applyBorder="0" applyAlignment="0" applyProtection="0"/>
    <xf numFmtId="43" fontId="11" fillId="0" borderId="0" applyFont="0" applyFill="0" applyBorder="0" applyAlignment="0" applyProtection="0"/>
    <xf numFmtId="180" fontId="14" fillId="0" borderId="0" applyFont="0" applyFill="0" applyBorder="0" applyAlignment="0" applyProtection="0"/>
    <xf numFmtId="43" fontId="11" fillId="0" borderId="0" applyFont="0" applyFill="0" applyBorder="0" applyAlignment="0" applyProtection="0"/>
    <xf numFmtId="180" fontId="14" fillId="0" borderId="0" applyFont="0" applyFill="0" applyBorder="0" applyAlignment="0" applyProtection="0"/>
    <xf numFmtId="43" fontId="11"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35" fillId="0" borderId="0" applyFont="0" applyFill="0" applyBorder="0" applyAlignment="0" applyProtection="0"/>
    <xf numFmtId="170" fontId="32" fillId="0" borderId="0" applyFont="0" applyFill="0" applyBorder="0" applyAlignment="0" applyProtection="0"/>
    <xf numFmtId="180" fontId="35"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0" fontId="32" fillId="0" borderId="0"/>
    <xf numFmtId="0" fontId="32" fillId="0" borderId="0"/>
    <xf numFmtId="0" fontId="32" fillId="0" borderId="0"/>
    <xf numFmtId="168" fontId="14" fillId="0" borderId="0" applyFont="0" applyFill="0" applyBorder="0" applyAlignment="0" applyProtection="0"/>
    <xf numFmtId="173" fontId="32" fillId="0" borderId="0" applyFont="0" applyFill="0" applyBorder="0" applyAlignment="0" applyProtection="0"/>
    <xf numFmtId="43" fontId="11" fillId="0" borderId="0" applyFont="0" applyFill="0" applyBorder="0" applyAlignment="0" applyProtection="0"/>
    <xf numFmtId="173" fontId="32" fillId="0" borderId="0" applyFont="0" applyFill="0" applyBorder="0" applyAlignment="0" applyProtection="0"/>
    <xf numFmtId="171" fontId="32" fillId="0" borderId="0" applyFont="0" applyFill="0" applyBorder="0" applyAlignment="0" applyProtection="0"/>
    <xf numFmtId="168" fontId="11" fillId="0" borderId="0" applyFont="0" applyFill="0" applyBorder="0" applyAlignment="0" applyProtection="0"/>
    <xf numFmtId="173" fontId="32" fillId="0" borderId="0" applyFont="0" applyFill="0" applyBorder="0" applyAlignment="0" applyProtection="0"/>
    <xf numFmtId="0" fontId="32" fillId="0" borderId="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0" fontId="32" fillId="0" borderId="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0" fontId="32" fillId="0" borderId="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4" fillId="0" borderId="0" applyFont="0" applyFill="0" applyBorder="0" applyAlignment="0" applyProtection="0"/>
    <xf numFmtId="0" fontId="32" fillId="0" borderId="0"/>
    <xf numFmtId="180" fontId="14" fillId="0" borderId="0" applyFont="0" applyFill="0" applyBorder="0" applyAlignment="0" applyProtection="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1" fillId="0" borderId="0" applyFont="0" applyFill="0" applyBorder="0" applyAlignment="0" applyProtection="0"/>
    <xf numFmtId="0" fontId="32" fillId="0" borderId="0"/>
    <xf numFmtId="168" fontId="14" fillId="0" borderId="0" applyFont="0" applyFill="0" applyBorder="0" applyAlignment="0" applyProtection="0"/>
    <xf numFmtId="180" fontId="11" fillId="0" borderId="0" applyFont="0" applyFill="0" applyBorder="0" applyAlignment="0" applyProtection="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180"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180"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1" fillId="0" borderId="0" applyFont="0" applyFill="0" applyBorder="0" applyAlignment="0" applyProtection="0"/>
    <xf numFmtId="180" fontId="11"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1"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80" fontId="32" fillId="0" borderId="0" applyFont="0" applyFill="0" applyBorder="0" applyAlignment="0" applyProtection="0"/>
    <xf numFmtId="17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7" fillId="0" borderId="0" applyFont="0" applyFill="0" applyBorder="0" applyAlignment="0" applyProtection="0"/>
    <xf numFmtId="180" fontId="32" fillId="0" borderId="0" applyFont="0" applyFill="0" applyBorder="0" applyAlignment="0" applyProtection="0"/>
    <xf numFmtId="173" fontId="32" fillId="0" borderId="0" applyFont="0" applyFill="0" applyBorder="0" applyAlignment="0" applyProtection="0"/>
    <xf numFmtId="173" fontId="32" fillId="0" borderId="0" applyFont="0" applyFill="0" applyBorder="0" applyAlignment="0" applyProtection="0"/>
    <xf numFmtId="171" fontId="32" fillId="0" borderId="0" applyFont="0" applyFill="0" applyBorder="0" applyAlignment="0" applyProtection="0"/>
    <xf numFmtId="180" fontId="3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73" fontId="32" fillId="0" borderId="0" applyFont="0" applyFill="0" applyBorder="0" applyAlignment="0" applyProtection="0"/>
    <xf numFmtId="180" fontId="3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4" fillId="0" borderId="0" applyFont="0" applyFill="0" applyBorder="0" applyAlignment="0" applyProtection="0"/>
    <xf numFmtId="0" fontId="32" fillId="0" borderId="0"/>
    <xf numFmtId="180" fontId="14" fillId="0" borderId="0" applyFont="0" applyFill="0" applyBorder="0" applyAlignment="0" applyProtection="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1"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5" fontId="35" fillId="0" borderId="0" applyFont="0" applyFill="0" applyBorder="0" applyAlignment="0" applyProtection="0"/>
    <xf numFmtId="168" fontId="14" fillId="0" borderId="0" applyFont="0" applyFill="0" applyBorder="0" applyAlignment="0" applyProtection="0"/>
    <xf numFmtId="170" fontId="32" fillId="0" borderId="0" applyFont="0" applyFill="0" applyBorder="0" applyAlignment="0" applyProtection="0"/>
    <xf numFmtId="185" fontId="35"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4" fillId="0" borderId="0" applyFont="0" applyFill="0" applyBorder="0" applyAlignment="0" applyProtection="0"/>
    <xf numFmtId="180" fontId="38" fillId="0" borderId="0" applyFont="0" applyFill="0" applyBorder="0" applyAlignment="0" applyProtection="0"/>
    <xf numFmtId="180" fontId="38" fillId="0" borderId="0" applyFont="0" applyFill="0" applyBorder="0" applyAlignment="0" applyProtection="0"/>
    <xf numFmtId="173" fontId="32" fillId="0" borderId="0" applyFont="0" applyFill="0" applyBorder="0" applyAlignment="0" applyProtection="0"/>
    <xf numFmtId="173" fontId="32" fillId="0" borderId="0" applyFont="0" applyFill="0" applyBorder="0" applyAlignment="0" applyProtection="0"/>
    <xf numFmtId="171" fontId="32" fillId="0" borderId="0" applyFont="0" applyFill="0" applyBorder="0" applyAlignment="0" applyProtection="0"/>
    <xf numFmtId="168" fontId="14" fillId="0" borderId="0" applyFont="0" applyFill="0" applyBorder="0" applyAlignment="0" applyProtection="0"/>
    <xf numFmtId="173" fontId="32" fillId="0" borderId="0" applyFont="0" applyFill="0" applyBorder="0" applyAlignment="0" applyProtection="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0" fontId="32"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68" fontId="14" fillId="0" borderId="0" applyFont="0" applyFill="0" applyBorder="0" applyAlignment="0" applyProtection="0"/>
    <xf numFmtId="173" fontId="32" fillId="0" borderId="0" applyFont="0" applyFill="0" applyBorder="0" applyAlignment="0" applyProtection="0"/>
    <xf numFmtId="168" fontId="14" fillId="0" borderId="0" applyFont="0" applyFill="0" applyBorder="0" applyAlignment="0" applyProtection="0"/>
    <xf numFmtId="171" fontId="32" fillId="0" borderId="0" applyFont="0" applyFill="0" applyBorder="0" applyAlignment="0" applyProtection="0"/>
    <xf numFmtId="168" fontId="14" fillId="0" borderId="0" applyFont="0" applyFill="0" applyBorder="0" applyAlignment="0" applyProtection="0"/>
    <xf numFmtId="173" fontId="32" fillId="0" borderId="0" applyFont="0" applyFill="0" applyBorder="0" applyAlignment="0" applyProtection="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1"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74" fontId="11" fillId="0" borderId="0" applyFont="0" applyFill="0" applyBorder="0" applyAlignment="0" applyProtection="0"/>
    <xf numFmtId="168" fontId="14" fillId="0" borderId="0" applyFont="0" applyFill="0" applyBorder="0" applyAlignment="0" applyProtection="0"/>
    <xf numFmtId="43" fontId="34" fillId="0" borderId="0" applyFont="0" applyFill="0" applyBorder="0" applyAlignment="0" applyProtection="0"/>
    <xf numFmtId="174" fontId="11" fillId="0" borderId="0" applyFont="0" applyFill="0" applyBorder="0" applyAlignment="0" applyProtection="0"/>
    <xf numFmtId="180"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8" fontId="1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0"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80" fontId="11" fillId="0" borderId="0" applyFont="0" applyFill="0" applyBorder="0" applyAlignment="0" applyProtection="0"/>
    <xf numFmtId="168" fontId="14" fillId="0" borderId="0" applyFont="0" applyFill="0" applyBorder="0" applyAlignment="0" applyProtection="0"/>
    <xf numFmtId="174" fontId="11"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4" fillId="0" borderId="0" applyFont="0" applyFill="0" applyBorder="0" applyAlignment="0" applyProtection="0"/>
    <xf numFmtId="186" fontId="11" fillId="0" borderId="0" applyFont="0" applyFill="0" applyBorder="0" applyAlignment="0" applyProtection="0"/>
    <xf numFmtId="186" fontId="35" fillId="0" borderId="0" applyFont="0" applyFill="0" applyBorder="0" applyAlignment="0" applyProtection="0"/>
    <xf numFmtId="186" fontId="11" fillId="0" borderId="0" applyFont="0" applyFill="0" applyBorder="0" applyAlignment="0" applyProtection="0"/>
    <xf numFmtId="167" fontId="14"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35" fillId="0" borderId="0" applyFont="0" applyFill="0" applyBorder="0" applyAlignment="0" applyProtection="0"/>
    <xf numFmtId="186" fontId="35" fillId="0" borderId="0" applyFont="0" applyFill="0" applyBorder="0" applyAlignment="0" applyProtection="0"/>
    <xf numFmtId="186" fontId="35" fillId="0" borderId="0" applyFont="0" applyFill="0" applyBorder="0" applyAlignment="0" applyProtection="0"/>
    <xf numFmtId="186" fontId="35" fillId="0" borderId="0" applyFont="0" applyFill="0" applyBorder="0" applyAlignment="0" applyProtection="0"/>
    <xf numFmtId="186" fontId="11" fillId="0" borderId="0" applyFont="0" applyFill="0" applyBorder="0" applyAlignment="0" applyProtection="0"/>
    <xf numFmtId="167" fontId="32" fillId="0" borderId="0" applyFont="0" applyFill="0" applyBorder="0" applyAlignment="0" applyProtection="0"/>
    <xf numFmtId="186" fontId="11" fillId="0" borderId="0" applyFont="0" applyFill="0" applyBorder="0" applyAlignment="0" applyProtection="0"/>
    <xf numFmtId="187" fontId="32" fillId="0" borderId="0" applyFont="0" applyFill="0" applyBorder="0" applyAlignment="0" applyProtection="0"/>
    <xf numFmtId="167" fontId="14"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32" fillId="0" borderId="0" applyFont="0" applyFill="0" applyBorder="0" applyAlignment="0" applyProtection="0"/>
    <xf numFmtId="167" fontId="11" fillId="0" borderId="0" applyFont="0" applyFill="0" applyBorder="0" applyAlignment="0" applyProtection="0"/>
    <xf numFmtId="186" fontId="11" fillId="0" borderId="0" applyFont="0" applyFill="0" applyBorder="0" applyAlignment="0" applyProtection="0"/>
    <xf numFmtId="186" fontId="14" fillId="0" borderId="0" applyFont="0" applyFill="0" applyBorder="0" applyAlignment="0" applyProtection="0"/>
    <xf numFmtId="186" fontId="11" fillId="0" borderId="0" applyFont="0" applyFill="0" applyBorder="0" applyAlignment="0" applyProtection="0"/>
    <xf numFmtId="186" fontId="14"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79" fontId="32" fillId="0" borderId="0" applyFont="0" applyFill="0" applyBorder="0" applyAlignment="0" applyProtection="0"/>
    <xf numFmtId="169" fontId="28" fillId="0" borderId="0" applyNumberFormat="0" applyFill="0" applyBorder="0" applyAlignment="0" applyProtection="0"/>
    <xf numFmtId="0" fontId="28" fillId="0" borderId="0" applyNumberFormat="0" applyFill="0" applyBorder="0" applyAlignment="0" applyProtection="0"/>
    <xf numFmtId="179" fontId="28" fillId="0" borderId="0" applyNumberFormat="0" applyFill="0" applyBorder="0" applyAlignment="0" applyProtection="0"/>
    <xf numFmtId="169" fontId="28" fillId="0" borderId="0" applyNumberFormat="0" applyFill="0" applyBorder="0" applyAlignment="0" applyProtection="0"/>
    <xf numFmtId="179" fontId="28" fillId="0" borderId="0" applyNumberFormat="0" applyFill="0" applyBorder="0" applyAlignment="0" applyProtection="0"/>
    <xf numFmtId="169" fontId="19" fillId="3" borderId="0" applyNumberFormat="0" applyBorder="0" applyAlignment="0" applyProtection="0"/>
    <xf numFmtId="0" fontId="19" fillId="3" borderId="0" applyNumberFormat="0" applyBorder="0" applyAlignment="0" applyProtection="0"/>
    <xf numFmtId="179" fontId="19" fillId="3" borderId="0" applyNumberFormat="0" applyBorder="0" applyAlignment="0" applyProtection="0"/>
    <xf numFmtId="169" fontId="19" fillId="3" borderId="0" applyNumberFormat="0" applyBorder="0" applyAlignment="0" applyProtection="0"/>
    <xf numFmtId="179" fontId="19" fillId="3" borderId="0" applyNumberFormat="0" applyBorder="0" applyAlignment="0" applyProtection="0"/>
    <xf numFmtId="169" fontId="39" fillId="0" borderId="25" applyNumberFormat="0" applyAlignment="0" applyProtection="0">
      <alignment horizontal="left" vertical="center"/>
    </xf>
    <xf numFmtId="169" fontId="39" fillId="0" borderId="5">
      <alignment horizontal="left" vertical="center"/>
    </xf>
    <xf numFmtId="169" fontId="16" fillId="0" borderId="16" applyNumberFormat="0" applyFill="0" applyAlignment="0" applyProtection="0"/>
    <xf numFmtId="0" fontId="16" fillId="0" borderId="16" applyNumberFormat="0" applyFill="0" applyAlignment="0" applyProtection="0"/>
    <xf numFmtId="179" fontId="16" fillId="0" borderId="16" applyNumberFormat="0" applyFill="0" applyAlignment="0" applyProtection="0"/>
    <xf numFmtId="169" fontId="16" fillId="0" borderId="16" applyNumberFormat="0" applyFill="0" applyAlignment="0" applyProtection="0"/>
    <xf numFmtId="179" fontId="16" fillId="0" borderId="16" applyNumberFormat="0" applyFill="0" applyAlignment="0" applyProtection="0"/>
    <xf numFmtId="169" fontId="17" fillId="0" borderId="17" applyNumberFormat="0" applyFill="0" applyAlignment="0" applyProtection="0"/>
    <xf numFmtId="0" fontId="17" fillId="0" borderId="17" applyNumberFormat="0" applyFill="0" applyAlignment="0" applyProtection="0"/>
    <xf numFmtId="179" fontId="17" fillId="0" borderId="17" applyNumberFormat="0" applyFill="0" applyAlignment="0" applyProtection="0"/>
    <xf numFmtId="169" fontId="17" fillId="0" borderId="17" applyNumberFormat="0" applyFill="0" applyAlignment="0" applyProtection="0"/>
    <xf numFmtId="179" fontId="17" fillId="0" borderId="17" applyNumberFormat="0" applyFill="0" applyAlignment="0" applyProtection="0"/>
    <xf numFmtId="169" fontId="18" fillId="0" borderId="18" applyNumberFormat="0" applyFill="0" applyAlignment="0" applyProtection="0"/>
    <xf numFmtId="0" fontId="18" fillId="0" borderId="18" applyNumberFormat="0" applyFill="0" applyAlignment="0" applyProtection="0"/>
    <xf numFmtId="179" fontId="18" fillId="0" borderId="18" applyNumberFormat="0" applyFill="0" applyAlignment="0" applyProtection="0"/>
    <xf numFmtId="169" fontId="18" fillId="0" borderId="18" applyNumberFormat="0" applyFill="0" applyAlignment="0" applyProtection="0"/>
    <xf numFmtId="179" fontId="18" fillId="0" borderId="18" applyNumberFormat="0" applyFill="0" applyAlignment="0" applyProtection="0"/>
    <xf numFmtId="169" fontId="18" fillId="0" borderId="0" applyNumberFormat="0" applyFill="0" applyBorder="0" applyAlignment="0" applyProtection="0"/>
    <xf numFmtId="0" fontId="18" fillId="0" borderId="0" applyNumberFormat="0" applyFill="0" applyBorder="0" applyAlignment="0" applyProtection="0"/>
    <xf numFmtId="179" fontId="18" fillId="0" borderId="0" applyNumberFormat="0" applyFill="0" applyBorder="0" applyAlignment="0" applyProtection="0"/>
    <xf numFmtId="169" fontId="18" fillId="0" borderId="0" applyNumberFormat="0" applyFill="0" applyBorder="0" applyAlignment="0" applyProtection="0"/>
    <xf numFmtId="179" fontId="18" fillId="0" borderId="0" applyNumberFormat="0" applyFill="0" applyBorder="0" applyAlignment="0" applyProtection="0"/>
    <xf numFmtId="169" fontId="40" fillId="0" borderId="0" applyNumberFormat="0" applyFill="0" applyBorder="0" applyAlignment="0" applyProtection="0">
      <alignment vertical="top"/>
      <protection locked="0"/>
    </xf>
    <xf numFmtId="173" fontId="40" fillId="0" borderId="0" applyNumberFormat="0" applyFill="0" applyBorder="0" applyAlignment="0" applyProtection="0">
      <alignment vertical="top"/>
      <protection locked="0"/>
    </xf>
    <xf numFmtId="173" fontId="40" fillId="0" borderId="0" applyNumberFormat="0" applyFill="0" applyBorder="0" applyAlignment="0" applyProtection="0">
      <alignment vertical="top"/>
      <protection locked="0"/>
    </xf>
    <xf numFmtId="170" fontId="40" fillId="0" borderId="0" applyNumberFormat="0" applyFill="0" applyBorder="0" applyAlignment="0" applyProtection="0">
      <alignment vertical="top"/>
      <protection locked="0"/>
    </xf>
    <xf numFmtId="173" fontId="40" fillId="0" borderId="0" applyNumberFormat="0" applyFill="0" applyBorder="0" applyAlignment="0" applyProtection="0">
      <alignment vertical="top"/>
      <protection locked="0"/>
    </xf>
    <xf numFmtId="171" fontId="40" fillId="0" borderId="0" applyNumberFormat="0" applyFill="0" applyBorder="0" applyAlignment="0" applyProtection="0">
      <alignment vertical="top"/>
      <protection locked="0"/>
    </xf>
    <xf numFmtId="172" fontId="40" fillId="0" borderId="0" applyNumberFormat="0" applyFill="0" applyBorder="0" applyAlignment="0" applyProtection="0">
      <alignment vertical="top"/>
      <protection locked="0"/>
    </xf>
    <xf numFmtId="173" fontId="40" fillId="0" borderId="0" applyNumberFormat="0" applyFill="0" applyBorder="0" applyAlignment="0" applyProtection="0">
      <alignment vertical="top"/>
      <protection locked="0"/>
    </xf>
    <xf numFmtId="169" fontId="40" fillId="0" borderId="0" applyNumberFormat="0" applyFill="0" applyBorder="0" applyAlignment="0" applyProtection="0">
      <alignment vertical="top"/>
      <protection locked="0"/>
    </xf>
    <xf numFmtId="174" fontId="40" fillId="0" borderId="0" applyNumberFormat="0" applyFill="0" applyBorder="0" applyAlignment="0" applyProtection="0">
      <alignment vertical="top"/>
      <protection locked="0"/>
    </xf>
    <xf numFmtId="174" fontId="40" fillId="0" borderId="0" applyNumberFormat="0" applyFill="0" applyBorder="0" applyAlignment="0" applyProtection="0">
      <alignment vertical="top"/>
      <protection locked="0"/>
    </xf>
    <xf numFmtId="174" fontId="40" fillId="0" borderId="0" applyNumberFormat="0" applyFill="0" applyBorder="0" applyAlignment="0" applyProtection="0">
      <alignment vertical="top"/>
      <protection locked="0"/>
    </xf>
    <xf numFmtId="174"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69" fontId="22" fillId="6" borderId="19" applyNumberFormat="0" applyAlignment="0" applyProtection="0"/>
    <xf numFmtId="0" fontId="22" fillId="6" borderId="19" applyNumberFormat="0" applyAlignment="0" applyProtection="0"/>
    <xf numFmtId="179" fontId="22" fillId="6" borderId="19" applyNumberFormat="0" applyAlignment="0" applyProtection="0"/>
    <xf numFmtId="169" fontId="22" fillId="6" borderId="19" applyNumberFormat="0" applyAlignment="0" applyProtection="0"/>
    <xf numFmtId="179" fontId="22" fillId="6" borderId="19" applyNumberFormat="0" applyAlignment="0" applyProtection="0"/>
    <xf numFmtId="169" fontId="25" fillId="0" borderId="21" applyNumberFormat="0" applyFill="0" applyAlignment="0" applyProtection="0"/>
    <xf numFmtId="0" fontId="25" fillId="0" borderId="21" applyNumberFormat="0" applyFill="0" applyAlignment="0" applyProtection="0"/>
    <xf numFmtId="179" fontId="25" fillId="0" borderId="21" applyNumberFormat="0" applyFill="0" applyAlignment="0" applyProtection="0"/>
    <xf numFmtId="169" fontId="25" fillId="0" borderId="21" applyNumberFormat="0" applyFill="0" applyAlignment="0" applyProtection="0"/>
    <xf numFmtId="179" fontId="25" fillId="0" borderId="21" applyNumberFormat="0" applyFill="0" applyAlignment="0" applyProtection="0"/>
    <xf numFmtId="180" fontId="32" fillId="0" borderId="0" applyFont="0" applyFill="0" applyBorder="0" applyAlignment="0" applyProtection="0"/>
    <xf numFmtId="1" fontId="41" fillId="0" borderId="0" applyNumberFormat="0">
      <alignment horizontal="left"/>
    </xf>
    <xf numFmtId="169" fontId="21" fillId="5" borderId="0" applyNumberFormat="0" applyBorder="0" applyAlignment="0" applyProtection="0"/>
    <xf numFmtId="0" fontId="21" fillId="5" borderId="0" applyNumberFormat="0" applyBorder="0" applyAlignment="0" applyProtection="0"/>
    <xf numFmtId="179" fontId="21" fillId="5" borderId="0" applyNumberFormat="0" applyBorder="0" applyAlignment="0" applyProtection="0"/>
    <xf numFmtId="169" fontId="21" fillId="5" borderId="0" applyNumberFormat="0" applyBorder="0" applyAlignment="0" applyProtection="0"/>
    <xf numFmtId="179" fontId="21" fillId="5" borderId="0" applyNumberFormat="0" applyBorder="0" applyAlignment="0" applyProtection="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3" fontId="11" fillId="0" borderId="0"/>
    <xf numFmtId="173" fontId="11" fillId="0" borderId="0"/>
    <xf numFmtId="0" fontId="14" fillId="0" borderId="0"/>
    <xf numFmtId="172" fontId="32" fillId="0" borderId="0"/>
    <xf numFmtId="0" fontId="32" fillId="0" borderId="0"/>
    <xf numFmtId="169" fontId="14" fillId="0" borderId="0"/>
    <xf numFmtId="169" fontId="14" fillId="0" borderId="0"/>
    <xf numFmtId="170"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32" fillId="0" borderId="0"/>
    <xf numFmtId="0" fontId="32" fillId="0" borderId="0"/>
    <xf numFmtId="171" fontId="32" fillId="0" borderId="0"/>
    <xf numFmtId="173" fontId="11" fillId="0" borderId="0"/>
    <xf numFmtId="171" fontId="11" fillId="0" borderId="0"/>
    <xf numFmtId="172" fontId="11" fillId="0" borderId="0"/>
    <xf numFmtId="173"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3" fontId="14" fillId="0" borderId="0"/>
    <xf numFmtId="173" fontId="32" fillId="0" borderId="0"/>
    <xf numFmtId="171" fontId="32" fillId="0" borderId="0"/>
    <xf numFmtId="0" fontId="14" fillId="0" borderId="0"/>
    <xf numFmtId="173"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8" fontId="14" fillId="0" borderId="0"/>
    <xf numFmtId="178"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14" fillId="0" borderId="0"/>
    <xf numFmtId="178" fontId="14" fillId="0" borderId="0"/>
    <xf numFmtId="171" fontId="14" fillId="0" borderId="0"/>
    <xf numFmtId="172" fontId="14" fillId="0" borderId="0"/>
    <xf numFmtId="178"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169" fontId="14" fillId="0" borderId="0"/>
    <xf numFmtId="169" fontId="14" fillId="0" borderId="0"/>
    <xf numFmtId="179" fontId="14" fillId="0" borderId="0"/>
    <xf numFmtId="179" fontId="14" fillId="0" borderId="0"/>
    <xf numFmtId="169" fontId="14" fillId="0" borderId="0"/>
    <xf numFmtId="179" fontId="14" fillId="0" borderId="0"/>
    <xf numFmtId="0" fontId="14" fillId="0" borderId="0"/>
    <xf numFmtId="179" fontId="14"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14" fillId="0" borderId="0"/>
    <xf numFmtId="0"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3" fontId="14" fillId="0" borderId="0"/>
    <xf numFmtId="173" fontId="14" fillId="0" borderId="0"/>
    <xf numFmtId="173" fontId="14" fillId="0" borderId="0"/>
    <xf numFmtId="171" fontId="14" fillId="0" borderId="0"/>
    <xf numFmtId="0" fontId="14" fillId="0" borderId="0"/>
    <xf numFmtId="173"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169" fontId="14" fillId="0" borderId="0"/>
    <xf numFmtId="169" fontId="14" fillId="0" borderId="0"/>
    <xf numFmtId="179" fontId="14" fillId="0" borderId="0"/>
    <xf numFmtId="179" fontId="14" fillId="0" borderId="0"/>
    <xf numFmtId="169" fontId="14" fillId="0" borderId="0"/>
    <xf numFmtId="179" fontId="14" fillId="0" borderId="0"/>
    <xf numFmtId="0" fontId="14" fillId="0" borderId="0"/>
    <xf numFmtId="179" fontId="14" fillId="0" borderId="0"/>
    <xf numFmtId="169" fontId="14" fillId="0" borderId="0"/>
    <xf numFmtId="169" fontId="14" fillId="0" borderId="0"/>
    <xf numFmtId="169" fontId="14" fillId="0" borderId="0"/>
    <xf numFmtId="179" fontId="14" fillId="0" borderId="0"/>
    <xf numFmtId="179" fontId="14" fillId="0" borderId="0"/>
    <xf numFmtId="169" fontId="14" fillId="0" borderId="0"/>
    <xf numFmtId="179" fontId="14" fillId="0" borderId="0"/>
    <xf numFmtId="0"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3" fontId="32" fillId="0" borderId="0"/>
    <xf numFmtId="169" fontId="14" fillId="0" borderId="0"/>
    <xf numFmtId="169" fontId="14" fillId="0" borderId="0"/>
    <xf numFmtId="169" fontId="14" fillId="0" borderId="0"/>
    <xf numFmtId="17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71" fontId="14" fillId="0" borderId="0"/>
    <xf numFmtId="173" fontId="32" fillId="0" borderId="0"/>
    <xf numFmtId="171" fontId="32" fillId="0" borderId="0"/>
    <xf numFmtId="173" fontId="32"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32" fillId="0" borderId="0"/>
    <xf numFmtId="169" fontId="14" fillId="0" borderId="0"/>
    <xf numFmtId="0" fontId="3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0" fontId="11" fillId="0" borderId="0"/>
    <xf numFmtId="0" fontId="11" fillId="0" borderId="0"/>
    <xf numFmtId="169" fontId="14" fillId="0" borderId="0"/>
    <xf numFmtId="169" fontId="14" fillId="0" borderId="0"/>
    <xf numFmtId="0" fontId="14" fillId="0" borderId="0"/>
    <xf numFmtId="169"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69" fontId="14" fillId="0" borderId="0"/>
    <xf numFmtId="0" fontId="14" fillId="0" borderId="0"/>
    <xf numFmtId="169" fontId="37" fillId="0" borderId="0"/>
    <xf numFmtId="0" fontId="37" fillId="0" borderId="0"/>
    <xf numFmtId="0" fontId="14" fillId="0" borderId="0"/>
    <xf numFmtId="0" fontId="14" fillId="0" borderId="0"/>
    <xf numFmtId="169" fontId="14" fillId="0" borderId="0"/>
    <xf numFmtId="0" fontId="14" fillId="0" borderId="0"/>
    <xf numFmtId="0" fontId="37" fillId="0" borderId="0"/>
    <xf numFmtId="169" fontId="14" fillId="0" borderId="0"/>
    <xf numFmtId="0" fontId="14" fillId="0" borderId="0"/>
    <xf numFmtId="169" fontId="14" fillId="0" borderId="0"/>
    <xf numFmtId="0" fontId="14" fillId="0" borderId="0"/>
    <xf numFmtId="179" fontId="14" fillId="0" borderId="0"/>
    <xf numFmtId="179" fontId="14"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3" fontId="14" fillId="0" borderId="0"/>
    <xf numFmtId="173" fontId="14" fillId="0" borderId="0"/>
    <xf numFmtId="169" fontId="11" fillId="0" borderId="0"/>
    <xf numFmtId="172" fontId="14" fillId="0" borderId="0"/>
    <xf numFmtId="173" fontId="14" fillId="0" borderId="0"/>
    <xf numFmtId="0" fontId="14" fillId="0" borderId="0"/>
    <xf numFmtId="0" fontId="14" fillId="0" borderId="0"/>
    <xf numFmtId="169" fontId="14" fillId="0" borderId="0"/>
    <xf numFmtId="170" fontId="14" fillId="0" borderId="0"/>
    <xf numFmtId="169" fontId="14" fillId="0" borderId="0"/>
    <xf numFmtId="0" fontId="14" fillId="0" borderId="0"/>
    <xf numFmtId="0" fontId="14" fillId="0" borderId="0"/>
    <xf numFmtId="169" fontId="14" fillId="0" borderId="0"/>
    <xf numFmtId="169" fontId="14" fillId="0" borderId="0"/>
    <xf numFmtId="0" fontId="14" fillId="0" borderId="0"/>
    <xf numFmtId="0" fontId="14" fillId="0" borderId="0"/>
    <xf numFmtId="169" fontId="14" fillId="0" borderId="0"/>
    <xf numFmtId="169" fontId="14" fillId="0" borderId="0"/>
    <xf numFmtId="0" fontId="11" fillId="0" borderId="0"/>
    <xf numFmtId="169" fontId="14" fillId="0" borderId="0"/>
    <xf numFmtId="169" fontId="14" fillId="0" borderId="0"/>
    <xf numFmtId="0" fontId="14" fillId="0" borderId="0"/>
    <xf numFmtId="169" fontId="14" fillId="0" borderId="0"/>
    <xf numFmtId="169" fontId="14" fillId="0" borderId="0"/>
    <xf numFmtId="173" fontId="14" fillId="0" borderId="0"/>
    <xf numFmtId="173" fontId="14" fillId="0" borderId="0"/>
    <xf numFmtId="173" fontId="14" fillId="0" borderId="0"/>
    <xf numFmtId="171" fontId="14" fillId="0" borderId="0"/>
    <xf numFmtId="173" fontId="14" fillId="0" borderId="0"/>
    <xf numFmtId="171" fontId="14" fillId="0" borderId="0"/>
    <xf numFmtId="0" fontId="14" fillId="0" borderId="0"/>
    <xf numFmtId="173"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0" fontId="14" fillId="0" borderId="0"/>
    <xf numFmtId="0" fontId="14" fillId="0" borderId="0"/>
    <xf numFmtId="169" fontId="14" fillId="0" borderId="0"/>
    <xf numFmtId="0" fontId="14" fillId="0" borderId="0"/>
    <xf numFmtId="169" fontId="14" fillId="0" borderId="0"/>
    <xf numFmtId="16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4"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14" fillId="0" borderId="0"/>
    <xf numFmtId="0"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3" fontId="14" fillId="0" borderId="0"/>
    <xf numFmtId="173" fontId="14" fillId="0" borderId="0"/>
    <xf numFmtId="173" fontId="14" fillId="0" borderId="0"/>
    <xf numFmtId="171" fontId="14" fillId="0" borderId="0"/>
    <xf numFmtId="0" fontId="14" fillId="0" borderId="0"/>
    <xf numFmtId="173"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1" fillId="0" borderId="0"/>
    <xf numFmtId="0" fontId="11" fillId="0" borderId="0"/>
    <xf numFmtId="169" fontId="14" fillId="0" borderId="0"/>
    <xf numFmtId="0" fontId="14" fillId="0" borderId="0"/>
    <xf numFmtId="169" fontId="14" fillId="0" borderId="0"/>
    <xf numFmtId="0" fontId="14" fillId="0" borderId="0"/>
    <xf numFmtId="169" fontId="14" fillId="0" borderId="0"/>
    <xf numFmtId="0" fontId="14" fillId="0" borderId="0"/>
    <xf numFmtId="0" fontId="14" fillId="0" borderId="0"/>
    <xf numFmtId="0" fontId="14" fillId="0" borderId="0"/>
    <xf numFmtId="169" fontId="14" fillId="0" borderId="0"/>
    <xf numFmtId="0" fontId="34" fillId="0" borderId="0"/>
    <xf numFmtId="0" fontId="14" fillId="0" borderId="0"/>
    <xf numFmtId="169"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1" fillId="0" borderId="0"/>
    <xf numFmtId="0" fontId="11" fillId="0" borderId="0"/>
    <xf numFmtId="169" fontId="14" fillId="0" borderId="0"/>
    <xf numFmtId="0" fontId="14" fillId="0" borderId="0"/>
    <xf numFmtId="0" fontId="11" fillId="0" borderId="0"/>
    <xf numFmtId="0" fontId="11" fillId="0" borderId="0"/>
    <xf numFmtId="169" fontId="14" fillId="0" borderId="0"/>
    <xf numFmtId="0" fontId="14" fillId="0" borderId="0"/>
    <xf numFmtId="0" fontId="11" fillId="0" borderId="0"/>
    <xf numFmtId="0" fontId="11"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34" fillId="0" borderId="0"/>
    <xf numFmtId="171" fontId="14" fillId="0" borderId="0"/>
    <xf numFmtId="170" fontId="14" fillId="0" borderId="0"/>
    <xf numFmtId="170" fontId="14" fillId="0" borderId="0"/>
    <xf numFmtId="173" fontId="14" fillId="0" borderId="0"/>
    <xf numFmtId="173" fontId="14" fillId="0" borderId="0"/>
    <xf numFmtId="188" fontId="14" fillId="0" borderId="0"/>
    <xf numFmtId="173" fontId="14" fillId="0" borderId="0"/>
    <xf numFmtId="171" fontId="14" fillId="0" borderId="0"/>
    <xf numFmtId="173" fontId="14" fillId="0" borderId="0"/>
    <xf numFmtId="17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0" fontId="11" fillId="0" borderId="0"/>
    <xf numFmtId="0" fontId="11" fillId="0" borderId="0"/>
    <xf numFmtId="169" fontId="14" fillId="0" borderId="0"/>
    <xf numFmtId="0" fontId="14" fillId="0" borderId="0"/>
    <xf numFmtId="0" fontId="14" fillId="0" borderId="0"/>
    <xf numFmtId="0" fontId="11" fillId="0" borderId="0"/>
    <xf numFmtId="0" fontId="11" fillId="0" borderId="0"/>
    <xf numFmtId="169" fontId="14" fillId="0" borderId="0"/>
    <xf numFmtId="0" fontId="14" fillId="0" borderId="0"/>
    <xf numFmtId="0" fontId="11" fillId="0" borderId="0"/>
    <xf numFmtId="0" fontId="11" fillId="0" borderId="0"/>
    <xf numFmtId="169" fontId="14" fillId="0" borderId="0"/>
    <xf numFmtId="0" fontId="11" fillId="0" borderId="0"/>
    <xf numFmtId="0" fontId="11"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70" fontId="32" fillId="0" borderId="0"/>
    <xf numFmtId="0" fontId="32" fillId="0" borderId="0"/>
    <xf numFmtId="171" fontId="32" fillId="0" borderId="0"/>
    <xf numFmtId="0" fontId="32"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169" fontId="14" fillId="0" borderId="0"/>
    <xf numFmtId="0" fontId="14" fillId="0" borderId="0"/>
    <xf numFmtId="0" fontId="14"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1" fillId="0" borderId="0"/>
    <xf numFmtId="169"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1" fillId="0" borderId="0"/>
    <xf numFmtId="170" fontId="11" fillId="0" borderId="0"/>
    <xf numFmtId="0" fontId="11" fillId="0" borderId="0"/>
    <xf numFmtId="171" fontId="11" fillId="0" borderId="0"/>
    <xf numFmtId="0"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1" fillId="0" borderId="0"/>
    <xf numFmtId="0" fontId="11" fillId="0" borderId="0"/>
    <xf numFmtId="169" fontId="14" fillId="0" borderId="0"/>
    <xf numFmtId="0" fontId="14" fillId="0" borderId="0"/>
    <xf numFmtId="169" fontId="14" fillId="0" borderId="0"/>
    <xf numFmtId="0" fontId="11" fillId="0" borderId="0"/>
    <xf numFmtId="0" fontId="11"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1" fillId="0" borderId="0"/>
    <xf numFmtId="170" fontId="14" fillId="0" borderId="0"/>
    <xf numFmtId="0" fontId="11" fillId="0" borderId="0"/>
    <xf numFmtId="171"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37" fillId="0" borderId="0"/>
    <xf numFmtId="189" fontId="37" fillId="0" borderId="0"/>
    <xf numFmtId="0"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169" fontId="14" fillId="0" borderId="0"/>
    <xf numFmtId="17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14" fillId="0" borderId="0"/>
    <xf numFmtId="171"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9"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32" fillId="0" borderId="0"/>
    <xf numFmtId="169" fontId="11" fillId="0" borderId="0"/>
    <xf numFmtId="169" fontId="32" fillId="0" borderId="0"/>
    <xf numFmtId="188" fontId="32" fillId="0" borderId="0"/>
    <xf numFmtId="0" fontId="32" fillId="0" borderId="0"/>
    <xf numFmtId="170" fontId="32" fillId="0" borderId="0"/>
    <xf numFmtId="0" fontId="32" fillId="0" borderId="0"/>
    <xf numFmtId="171" fontId="32" fillId="0" borderId="0"/>
    <xf numFmtId="172" fontId="32" fillId="0" borderId="0"/>
    <xf numFmtId="169" fontId="11" fillId="0" borderId="0"/>
    <xf numFmtId="0" fontId="32" fillId="0" borderId="0"/>
    <xf numFmtId="0" fontId="32" fillId="0" borderId="0"/>
    <xf numFmtId="170" fontId="32" fillId="0" borderId="0"/>
    <xf numFmtId="0" fontId="32" fillId="0" borderId="0"/>
    <xf numFmtId="171" fontId="32" fillId="0" borderId="0"/>
    <xf numFmtId="172" fontId="32" fillId="0" borderId="0"/>
    <xf numFmtId="169" fontId="11" fillId="0" borderId="0"/>
    <xf numFmtId="0" fontId="32" fillId="0" borderId="0"/>
    <xf numFmtId="0" fontId="32" fillId="0" borderId="0"/>
    <xf numFmtId="170" fontId="32" fillId="0" borderId="0"/>
    <xf numFmtId="0" fontId="32" fillId="0" borderId="0"/>
    <xf numFmtId="171" fontId="32" fillId="0" borderId="0"/>
    <xf numFmtId="172" fontId="32" fillId="0" borderId="0"/>
    <xf numFmtId="169" fontId="11" fillId="0" borderId="0"/>
    <xf numFmtId="0" fontId="32" fillId="0" borderId="0"/>
    <xf numFmtId="0" fontId="32" fillId="0" borderId="0"/>
    <xf numFmtId="170" fontId="32" fillId="0" borderId="0"/>
    <xf numFmtId="0" fontId="32" fillId="0" borderId="0"/>
    <xf numFmtId="171" fontId="32" fillId="0" borderId="0"/>
    <xf numFmtId="172" fontId="32" fillId="0" borderId="0"/>
    <xf numFmtId="169" fontId="11" fillId="0" borderId="0"/>
    <xf numFmtId="0" fontId="32" fillId="0" borderId="0"/>
    <xf numFmtId="0" fontId="32" fillId="0" borderId="0"/>
    <xf numFmtId="170" fontId="32" fillId="0" borderId="0"/>
    <xf numFmtId="0" fontId="32" fillId="0" borderId="0"/>
    <xf numFmtId="171" fontId="32" fillId="0" borderId="0"/>
    <xf numFmtId="172" fontId="32" fillId="0" borderId="0"/>
    <xf numFmtId="169" fontId="11" fillId="0" borderId="0"/>
    <xf numFmtId="0" fontId="32" fillId="0" borderId="0"/>
    <xf numFmtId="0" fontId="32" fillId="0" borderId="0"/>
    <xf numFmtId="170" fontId="32" fillId="0" borderId="0"/>
    <xf numFmtId="0" fontId="32" fillId="0" borderId="0"/>
    <xf numFmtId="171" fontId="32" fillId="0" borderId="0"/>
    <xf numFmtId="172" fontId="32" fillId="0" borderId="0"/>
    <xf numFmtId="169" fontId="11" fillId="0" borderId="0"/>
    <xf numFmtId="0" fontId="32" fillId="0" borderId="0"/>
    <xf numFmtId="0" fontId="32" fillId="0" borderId="0"/>
    <xf numFmtId="170" fontId="32" fillId="0" borderId="0"/>
    <xf numFmtId="0" fontId="32" fillId="0" borderId="0"/>
    <xf numFmtId="171" fontId="32" fillId="0" borderId="0"/>
    <xf numFmtId="172" fontId="32" fillId="0" borderId="0"/>
    <xf numFmtId="169" fontId="11" fillId="0" borderId="0"/>
    <xf numFmtId="0" fontId="32" fillId="0" borderId="0"/>
    <xf numFmtId="0" fontId="32" fillId="0" borderId="0"/>
    <xf numFmtId="170" fontId="32" fillId="0" borderId="0"/>
    <xf numFmtId="0" fontId="32" fillId="0" borderId="0"/>
    <xf numFmtId="171" fontId="32" fillId="0" borderId="0"/>
    <xf numFmtId="172" fontId="32" fillId="0" borderId="0"/>
    <xf numFmtId="169" fontId="32" fillId="0" borderId="0"/>
    <xf numFmtId="0" fontId="32" fillId="0" borderId="0"/>
    <xf numFmtId="0" fontId="32" fillId="0" borderId="0"/>
    <xf numFmtId="170" fontId="32" fillId="0" borderId="0"/>
    <xf numFmtId="0" fontId="32" fillId="0" borderId="0"/>
    <xf numFmtId="171" fontId="32" fillId="0" borderId="0"/>
    <xf numFmtId="172" fontId="32" fillId="0" borderId="0"/>
    <xf numFmtId="169" fontId="32" fillId="0" borderId="0"/>
    <xf numFmtId="0" fontId="32" fillId="0" borderId="0"/>
    <xf numFmtId="0" fontId="32" fillId="0" borderId="0"/>
    <xf numFmtId="170" fontId="32" fillId="0" borderId="0"/>
    <xf numFmtId="0" fontId="32" fillId="0" borderId="0"/>
    <xf numFmtId="171" fontId="32" fillId="0" borderId="0"/>
    <xf numFmtId="172" fontId="32" fillId="0" borderId="0"/>
    <xf numFmtId="169" fontId="32" fillId="0" borderId="0"/>
    <xf numFmtId="0" fontId="11" fillId="0" borderId="0"/>
    <xf numFmtId="0" fontId="11" fillId="0" borderId="0"/>
    <xf numFmtId="0" fontId="11" fillId="0" borderId="0"/>
    <xf numFmtId="17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9" fontId="32" fillId="0" borderId="0"/>
    <xf numFmtId="0" fontId="32" fillId="0" borderId="0">
      <alignment wrapText="1"/>
    </xf>
    <xf numFmtId="0" fontId="11" fillId="0" borderId="0"/>
    <xf numFmtId="0" fontId="11" fillId="0" borderId="0"/>
    <xf numFmtId="0" fontId="11" fillId="0" borderId="0"/>
    <xf numFmtId="0"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73" fontId="11" fillId="0" borderId="0"/>
    <xf numFmtId="173" fontId="11" fillId="0" borderId="0"/>
    <xf numFmtId="169" fontId="3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74" fontId="32" fillId="0" borderId="0"/>
    <xf numFmtId="169" fontId="37"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0" fontId="11" fillId="0" borderId="0"/>
    <xf numFmtId="169" fontId="11"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37"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0" fontId="11" fillId="0" borderId="0"/>
    <xf numFmtId="0" fontId="11" fillId="0" borderId="0"/>
    <xf numFmtId="169" fontId="11" fillId="0" borderId="0"/>
    <xf numFmtId="169" fontId="42" fillId="0" borderId="0"/>
    <xf numFmtId="169" fontId="42" fillId="0" borderId="0"/>
    <xf numFmtId="169" fontId="42" fillId="0" borderId="0"/>
    <xf numFmtId="169" fontId="11"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0" fontId="32" fillId="0" borderId="0"/>
    <xf numFmtId="169" fontId="42" fillId="0" borderId="0"/>
    <xf numFmtId="169" fontId="42" fillId="0" borderId="0"/>
    <xf numFmtId="169" fontId="42" fillId="0" borderId="0"/>
    <xf numFmtId="0" fontId="37" fillId="0" borderId="0"/>
    <xf numFmtId="169" fontId="42"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0" fontId="37" fillId="0" borderId="0"/>
    <xf numFmtId="0" fontId="37" fillId="0" borderId="0"/>
    <xf numFmtId="0" fontId="32" fillId="0" borderId="0">
      <alignment wrapText="1"/>
    </xf>
    <xf numFmtId="169" fontId="11" fillId="0" borderId="0"/>
    <xf numFmtId="169" fontId="11" fillId="0" borderId="0"/>
    <xf numFmtId="169" fontId="11" fillId="0" borderId="0"/>
    <xf numFmtId="169" fontId="11" fillId="0" borderId="0"/>
    <xf numFmtId="169" fontId="11" fillId="0" borderId="0"/>
    <xf numFmtId="169" fontId="11" fillId="0" borderId="0"/>
    <xf numFmtId="174" fontId="32" fillId="0" borderId="0"/>
    <xf numFmtId="169" fontId="37"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0" fontId="11" fillId="0" borderId="0"/>
    <xf numFmtId="0" fontId="11" fillId="0" borderId="0"/>
    <xf numFmtId="169" fontId="11" fillId="0" borderId="0"/>
    <xf numFmtId="169" fontId="42" fillId="0" borderId="0"/>
    <xf numFmtId="169" fontId="42" fillId="0" borderId="0"/>
    <xf numFmtId="169" fontId="42" fillId="0" borderId="0"/>
    <xf numFmtId="169" fontId="11"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9" fontId="42" fillId="0" borderId="0"/>
    <xf numFmtId="169" fontId="42" fillId="0" borderId="0"/>
    <xf numFmtId="169" fontId="42" fillId="0" borderId="0"/>
    <xf numFmtId="173" fontId="11" fillId="0" borderId="0"/>
    <xf numFmtId="171" fontId="11" fillId="0" borderId="0"/>
    <xf numFmtId="0" fontId="14" fillId="0" borderId="0"/>
    <xf numFmtId="173" fontId="11" fillId="0" borderId="0"/>
    <xf numFmtId="169" fontId="11"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0" fontId="11" fillId="0" borderId="0"/>
    <xf numFmtId="170" fontId="11" fillId="0" borderId="0"/>
    <xf numFmtId="169" fontId="42"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42" fillId="0" borderId="0"/>
    <xf numFmtId="169" fontId="42" fillId="0" borderId="0"/>
    <xf numFmtId="169" fontId="42" fillId="0" borderId="0"/>
    <xf numFmtId="169" fontId="11"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0" fontId="11"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0" fontId="11" fillId="0" borderId="0"/>
    <xf numFmtId="169" fontId="42" fillId="0" borderId="0"/>
    <xf numFmtId="169" fontId="42" fillId="0" borderId="0"/>
    <xf numFmtId="169" fontId="42" fillId="0" borderId="0"/>
    <xf numFmtId="0" fontId="11" fillId="0" borderId="0"/>
    <xf numFmtId="169" fontId="42"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alignment wrapText="1"/>
    </xf>
    <xf numFmtId="0" fontId="32" fillId="0" borderId="0">
      <alignment wrapText="1"/>
    </xf>
    <xf numFmtId="0" fontId="32" fillId="0" borderId="0">
      <alignment wrapText="1"/>
    </xf>
    <xf numFmtId="0" fontId="32" fillId="0" borderId="0">
      <alignment wrapText="1"/>
    </xf>
    <xf numFmtId="0" fontId="32" fillId="0" borderId="0">
      <alignment wrapText="1"/>
    </xf>
    <xf numFmtId="169" fontId="37" fillId="0" borderId="0"/>
    <xf numFmtId="173" fontId="11" fillId="0" borderId="0"/>
    <xf numFmtId="173" fontId="11" fillId="0" borderId="0"/>
    <xf numFmtId="170" fontId="11" fillId="0" borderId="0"/>
    <xf numFmtId="173" fontId="11" fillId="0" borderId="0"/>
    <xf numFmtId="173" fontId="11" fillId="0" borderId="0"/>
    <xf numFmtId="171" fontId="11" fillId="0" borderId="0"/>
    <xf numFmtId="172" fontId="11" fillId="0" borderId="0"/>
    <xf numFmtId="173" fontId="11" fillId="0" borderId="0"/>
    <xf numFmtId="0" fontId="32" fillId="0" borderId="0"/>
    <xf numFmtId="0" fontId="32" fillId="0" borderId="0"/>
    <xf numFmtId="0" fontId="32" fillId="0" borderId="0">
      <alignment wrapText="1"/>
    </xf>
    <xf numFmtId="173" fontId="32" fillId="0" borderId="0"/>
    <xf numFmtId="173" fontId="32" fillId="0" borderId="0"/>
    <xf numFmtId="171" fontId="32" fillId="0" borderId="0"/>
    <xf numFmtId="173" fontId="32" fillId="0" borderId="0"/>
    <xf numFmtId="169" fontId="37" fillId="0" borderId="0"/>
    <xf numFmtId="173" fontId="11" fillId="0" borderId="0"/>
    <xf numFmtId="173" fontId="11" fillId="0" borderId="0"/>
    <xf numFmtId="170" fontId="11" fillId="0" borderId="0"/>
    <xf numFmtId="173" fontId="11" fillId="0" borderId="0"/>
    <xf numFmtId="173" fontId="11" fillId="0" borderId="0"/>
    <xf numFmtId="171" fontId="11" fillId="0" borderId="0"/>
    <xf numFmtId="172" fontId="11" fillId="0" borderId="0"/>
    <xf numFmtId="173" fontId="11" fillId="0" borderId="0"/>
    <xf numFmtId="0" fontId="11" fillId="0" borderId="0"/>
    <xf numFmtId="173" fontId="11" fillId="0" borderId="0"/>
    <xf numFmtId="173" fontId="11" fillId="0" borderId="0"/>
    <xf numFmtId="170" fontId="11" fillId="0" borderId="0"/>
    <xf numFmtId="173" fontId="11" fillId="0" borderId="0"/>
    <xf numFmtId="173" fontId="11" fillId="0" borderId="0"/>
    <xf numFmtId="171" fontId="11" fillId="0" borderId="0"/>
    <xf numFmtId="172" fontId="11" fillId="0" borderId="0"/>
    <xf numFmtId="173" fontId="11" fillId="0" borderId="0"/>
    <xf numFmtId="0"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73" fontId="11" fillId="0" borderId="0"/>
    <xf numFmtId="173" fontId="11" fillId="0" borderId="0"/>
    <xf numFmtId="173" fontId="11" fillId="0" borderId="0"/>
    <xf numFmtId="169" fontId="11"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70" fontId="11" fillId="0" borderId="0"/>
    <xf numFmtId="169" fontId="11" fillId="0" borderId="0"/>
    <xf numFmtId="169" fontId="42"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42" fillId="0" borderId="0"/>
    <xf numFmtId="169" fontId="42" fillId="0" borderId="0"/>
    <xf numFmtId="169" fontId="42" fillId="0" borderId="0"/>
    <xf numFmtId="169" fontId="11"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71" fontId="11" fillId="0" borderId="0"/>
    <xf numFmtId="172" fontId="11" fillId="0" borderId="0"/>
    <xf numFmtId="169" fontId="11" fillId="0" borderId="0"/>
    <xf numFmtId="169" fontId="42" fillId="0" borderId="0"/>
    <xf numFmtId="169" fontId="42" fillId="0" borderId="0"/>
    <xf numFmtId="169" fontId="42" fillId="0" borderId="0"/>
    <xf numFmtId="169" fontId="11" fillId="0" borderId="0"/>
    <xf numFmtId="169" fontId="42"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0"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73" fontId="11" fillId="0" borderId="0"/>
    <xf numFmtId="173" fontId="11" fillId="0" borderId="0"/>
    <xf numFmtId="173" fontId="11" fillId="0" borderId="0"/>
    <xf numFmtId="171" fontId="11" fillId="0" borderId="0"/>
    <xf numFmtId="172" fontId="11" fillId="0" borderId="0"/>
    <xf numFmtId="169" fontId="11" fillId="0" borderId="0"/>
    <xf numFmtId="169" fontId="42" fillId="0" borderId="0"/>
    <xf numFmtId="169" fontId="42" fillId="0" borderId="0"/>
    <xf numFmtId="169" fontId="42" fillId="0" borderId="0"/>
    <xf numFmtId="169" fontId="11" fillId="0" borderId="0"/>
    <xf numFmtId="170" fontId="11" fillId="0" borderId="0"/>
    <xf numFmtId="169" fontId="11"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42"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0" fontId="11" fillId="0" borderId="0"/>
    <xf numFmtId="173" fontId="11" fillId="0" borderId="0"/>
    <xf numFmtId="173" fontId="11" fillId="0" borderId="0"/>
    <xf numFmtId="170" fontId="11" fillId="0" borderId="0"/>
    <xf numFmtId="173" fontId="11" fillId="0" borderId="0"/>
    <xf numFmtId="173" fontId="11" fillId="0" borderId="0"/>
    <xf numFmtId="171" fontId="11" fillId="0" borderId="0"/>
    <xf numFmtId="172" fontId="11" fillId="0" borderId="0"/>
    <xf numFmtId="0" fontId="11" fillId="0" borderId="0"/>
    <xf numFmtId="176" fontId="32" fillId="0" borderId="0"/>
    <xf numFmtId="173" fontId="11" fillId="0" borderId="0"/>
    <xf numFmtId="169" fontId="32" fillId="0" borderId="0"/>
    <xf numFmtId="0" fontId="32" fillId="0" borderId="0"/>
    <xf numFmtId="0" fontId="32" fillId="0" borderId="0"/>
    <xf numFmtId="170" fontId="32" fillId="0" borderId="0"/>
    <xf numFmtId="0" fontId="32" fillId="0" borderId="0"/>
    <xf numFmtId="171" fontId="32" fillId="0" borderId="0"/>
    <xf numFmtId="172" fontId="32" fillId="0" borderId="0"/>
    <xf numFmtId="169" fontId="32" fillId="0" borderId="0"/>
    <xf numFmtId="170" fontId="14" fillId="0" borderId="0"/>
    <xf numFmtId="0" fontId="32" fillId="0" borderId="0">
      <alignment wrapText="1"/>
    </xf>
    <xf numFmtId="171" fontId="14" fillId="0" borderId="0"/>
    <xf numFmtId="0" fontId="32" fillId="0" borderId="0">
      <alignment wrapText="1"/>
    </xf>
    <xf numFmtId="169" fontId="32" fillId="0" borderId="0"/>
    <xf numFmtId="0" fontId="32" fillId="0" borderId="0">
      <alignment wrapText="1"/>
    </xf>
    <xf numFmtId="170"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11" fillId="0" borderId="0"/>
    <xf numFmtId="0" fontId="11" fillId="0" borderId="0"/>
    <xf numFmtId="169" fontId="32" fillId="0" borderId="0"/>
    <xf numFmtId="0" fontId="11" fillId="0" borderId="0"/>
    <xf numFmtId="0" fontId="11" fillId="0" borderId="0"/>
    <xf numFmtId="169" fontId="32" fillId="0" borderId="0"/>
    <xf numFmtId="0" fontId="11" fillId="0" borderId="0"/>
    <xf numFmtId="0" fontId="11" fillId="0" borderId="0"/>
    <xf numFmtId="169" fontId="11" fillId="0" borderId="0"/>
    <xf numFmtId="179" fontId="11" fillId="0" borderId="0"/>
    <xf numFmtId="179" fontId="11" fillId="0" borderId="0"/>
    <xf numFmtId="0" fontId="14" fillId="0" borderId="0"/>
    <xf numFmtId="0" fontId="11" fillId="0" borderId="0"/>
    <xf numFmtId="0" fontId="11" fillId="0" borderId="0"/>
    <xf numFmtId="169" fontId="14" fillId="0" borderId="0"/>
    <xf numFmtId="0" fontId="11" fillId="0" borderId="0"/>
    <xf numFmtId="0" fontId="11" fillId="0" borderId="0"/>
    <xf numFmtId="169" fontId="32" fillId="0" borderId="0"/>
    <xf numFmtId="0" fontId="32" fillId="0" borderId="0">
      <alignment wrapText="1"/>
    </xf>
    <xf numFmtId="0" fontId="32" fillId="0" borderId="0">
      <alignment wrapText="1"/>
    </xf>
    <xf numFmtId="0" fontId="32" fillId="0" borderId="0">
      <alignment wrapText="1"/>
    </xf>
    <xf numFmtId="0" fontId="32" fillId="0" borderId="0">
      <alignment wrapText="1"/>
    </xf>
    <xf numFmtId="0" fontId="32" fillId="0" borderId="0">
      <alignment wrapText="1"/>
    </xf>
    <xf numFmtId="0" fontId="32" fillId="0" borderId="0">
      <alignment wrapText="1"/>
    </xf>
    <xf numFmtId="0" fontId="32" fillId="0" borderId="0">
      <alignment wrapText="1"/>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alignment wrapText="1"/>
    </xf>
    <xf numFmtId="0" fontId="32" fillId="0" borderId="0">
      <alignment wrapText="1"/>
    </xf>
    <xf numFmtId="0" fontId="32" fillId="0" borderId="0">
      <alignment wrapText="1"/>
    </xf>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alignment wrapText="1"/>
    </xf>
    <xf numFmtId="0" fontId="32" fillId="0" borderId="0">
      <alignment wrapText="1"/>
    </xf>
    <xf numFmtId="0" fontId="32" fillId="0" borderId="0">
      <alignment wrapText="1"/>
    </xf>
    <xf numFmtId="0" fontId="32" fillId="0" borderId="0">
      <alignment wrapText="1"/>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0" fontId="32" fillId="0" borderId="0"/>
    <xf numFmtId="0" fontId="32" fillId="0" borderId="0">
      <alignment wrapText="1"/>
    </xf>
    <xf numFmtId="0" fontId="11" fillId="0" borderId="0"/>
    <xf numFmtId="0" fontId="32" fillId="0" borderId="0">
      <alignment wrapText="1"/>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alignment wrapText="1"/>
    </xf>
    <xf numFmtId="0" fontId="32" fillId="0" borderId="0">
      <alignment wrapText="1"/>
    </xf>
    <xf numFmtId="0" fontId="32" fillId="0" borderId="0">
      <alignment wrapText="1"/>
    </xf>
    <xf numFmtId="0" fontId="11" fillId="0" borderId="0"/>
    <xf numFmtId="0"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3" fontId="32" fillId="0" borderId="0"/>
    <xf numFmtId="173" fontId="32" fillId="0" borderId="0"/>
    <xf numFmtId="171" fontId="32" fillId="0" borderId="0"/>
    <xf numFmtId="0" fontId="11" fillId="0" borderId="0"/>
    <xf numFmtId="173" fontId="32" fillId="0" borderId="0"/>
    <xf numFmtId="0" fontId="11" fillId="0" borderId="0"/>
    <xf numFmtId="0" fontId="11" fillId="0" borderId="0"/>
    <xf numFmtId="0" fontId="11" fillId="0" borderId="0"/>
    <xf numFmtId="0" fontId="11" fillId="0" borderId="0"/>
    <xf numFmtId="0" fontId="11" fillId="0" borderId="0"/>
    <xf numFmtId="0" fontId="14" fillId="0" borderId="0"/>
    <xf numFmtId="0"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1" fillId="0" borderId="0"/>
    <xf numFmtId="0" fontId="14" fillId="0" borderId="0"/>
    <xf numFmtId="0" fontId="14" fillId="0" borderId="0"/>
    <xf numFmtId="0" fontId="14" fillId="0" borderId="0"/>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alignment wrapText="1"/>
    </xf>
    <xf numFmtId="0" fontId="32" fillId="0" borderId="0">
      <alignment wrapText="1"/>
    </xf>
    <xf numFmtId="0" fontId="32" fillId="0" borderId="0">
      <alignment wrapText="1"/>
    </xf>
    <xf numFmtId="169" fontId="32"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alignment wrapText="1"/>
    </xf>
    <xf numFmtId="0" fontId="32" fillId="0" borderId="0">
      <alignment wrapText="1"/>
    </xf>
    <xf numFmtId="188" fontId="11" fillId="0" borderId="0"/>
    <xf numFmtId="188" fontId="11" fillId="0" borderId="0"/>
    <xf numFmtId="0" fontId="14" fillId="0" borderId="0"/>
    <xf numFmtId="173" fontId="11" fillId="0" borderId="0"/>
    <xf numFmtId="173" fontId="11" fillId="0" borderId="0"/>
    <xf numFmtId="173" fontId="11" fillId="0" borderId="0"/>
    <xf numFmtId="171" fontId="32" fillId="0" borderId="0"/>
    <xf numFmtId="173" fontId="11" fillId="0" borderId="0"/>
    <xf numFmtId="169" fontId="32" fillId="0" borderId="0"/>
    <xf numFmtId="0" fontId="32" fillId="0" borderId="0">
      <alignment wrapText="1"/>
    </xf>
    <xf numFmtId="0" fontId="32" fillId="0" borderId="0">
      <alignment wrapText="1"/>
    </xf>
    <xf numFmtId="0" fontId="32" fillId="0" borderId="0">
      <alignment wrapText="1"/>
    </xf>
    <xf numFmtId="0" fontId="32" fillId="0" borderId="0">
      <alignment wrapText="1"/>
    </xf>
    <xf numFmtId="0" fontId="32" fillId="0" borderId="0">
      <alignment wrapText="1"/>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alignment wrapText="1"/>
    </xf>
    <xf numFmtId="0" fontId="32" fillId="0" borderId="0">
      <alignment wrapText="1"/>
    </xf>
    <xf numFmtId="0" fontId="32" fillId="0" borderId="0">
      <alignment wrapText="1"/>
    </xf>
    <xf numFmtId="0" fontId="32" fillId="0" borderId="0"/>
    <xf numFmtId="0" fontId="32" fillId="0" borderId="0"/>
    <xf numFmtId="0" fontId="32" fillId="0" borderId="0"/>
    <xf numFmtId="0" fontId="11" fillId="0" borderId="0"/>
    <xf numFmtId="0" fontId="32" fillId="0" borderId="0">
      <alignment wrapText="1"/>
    </xf>
    <xf numFmtId="0" fontId="32" fillId="0" borderId="0">
      <alignment wrapText="1"/>
    </xf>
    <xf numFmtId="0" fontId="32" fillId="0" borderId="0">
      <alignment wrapText="1"/>
    </xf>
    <xf numFmtId="0" fontId="32" fillId="0" borderId="0">
      <alignment wrapText="1"/>
    </xf>
    <xf numFmtId="0" fontId="11" fillId="0" borderId="0"/>
    <xf numFmtId="0" fontId="32" fillId="0" borderId="0">
      <alignment wrapText="1"/>
    </xf>
    <xf numFmtId="0" fontId="11" fillId="0" borderId="0"/>
    <xf numFmtId="0" fontId="11" fillId="0" borderId="0"/>
    <xf numFmtId="0" fontId="11" fillId="0" borderId="0"/>
    <xf numFmtId="0" fontId="11" fillId="0" borderId="0"/>
    <xf numFmtId="0" fontId="11" fillId="0" borderId="0"/>
    <xf numFmtId="0" fontId="11" fillId="0" borderId="0"/>
    <xf numFmtId="170" fontId="32" fillId="0" borderId="0"/>
    <xf numFmtId="0" fontId="32" fillId="0" borderId="0">
      <alignment wrapText="1"/>
    </xf>
    <xf numFmtId="171" fontId="32" fillId="0" borderId="0"/>
    <xf numFmtId="172" fontId="32" fillId="0" borderId="0"/>
    <xf numFmtId="179" fontId="32" fillId="0" borderId="0"/>
    <xf numFmtId="179" fontId="32" fillId="0" borderId="0"/>
    <xf numFmtId="0" fontId="32" fillId="0" borderId="0">
      <alignment wrapText="1"/>
    </xf>
    <xf numFmtId="0" fontId="32" fillId="0" borderId="0">
      <alignment wrapText="1"/>
    </xf>
    <xf numFmtId="0" fontId="32" fillId="0" borderId="0">
      <alignment wrapText="1"/>
    </xf>
    <xf numFmtId="0" fontId="32" fillId="0" borderId="0">
      <alignment wrapText="1"/>
    </xf>
    <xf numFmtId="0" fontId="32" fillId="0" borderId="0">
      <alignment wrapText="1"/>
    </xf>
    <xf numFmtId="169" fontId="32" fillId="0" borderId="0"/>
    <xf numFmtId="0" fontId="32" fillId="0" borderId="0">
      <alignment wrapText="1"/>
    </xf>
    <xf numFmtId="0" fontId="32" fillId="0" borderId="0">
      <alignment wrapText="1"/>
    </xf>
    <xf numFmtId="0" fontId="32" fillId="0" borderId="0">
      <alignment wrapText="1"/>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alignment wrapText="1"/>
    </xf>
    <xf numFmtId="0" fontId="32" fillId="0" borderId="0">
      <alignment wrapText="1"/>
    </xf>
    <xf numFmtId="0" fontId="32" fillId="0" borderId="0">
      <alignment wrapText="1"/>
    </xf>
    <xf numFmtId="0" fontId="32" fillId="0" borderId="0"/>
    <xf numFmtId="0" fontId="32" fillId="0" borderId="0"/>
    <xf numFmtId="171" fontId="32" fillId="0" borderId="0"/>
    <xf numFmtId="172" fontId="32" fillId="0" borderId="0"/>
    <xf numFmtId="0" fontId="32" fillId="0" borderId="0"/>
    <xf numFmtId="0" fontId="11" fillId="0" borderId="0"/>
    <xf numFmtId="0" fontId="32" fillId="0" borderId="0">
      <alignment wrapText="1"/>
    </xf>
    <xf numFmtId="0" fontId="32" fillId="0" borderId="0">
      <alignment wrapText="1"/>
    </xf>
    <xf numFmtId="0" fontId="32" fillId="0" borderId="0">
      <alignment wrapText="1"/>
    </xf>
    <xf numFmtId="0" fontId="32" fillId="0" borderId="0">
      <alignment wrapText="1"/>
    </xf>
    <xf numFmtId="0" fontId="11" fillId="0" borderId="0"/>
    <xf numFmtId="0" fontId="32" fillId="0" borderId="0">
      <alignment wrapText="1"/>
    </xf>
    <xf numFmtId="0" fontId="11" fillId="0" borderId="0"/>
    <xf numFmtId="0" fontId="11" fillId="0" borderId="0"/>
    <xf numFmtId="0" fontId="11" fillId="0" borderId="0"/>
    <xf numFmtId="0" fontId="11" fillId="0" borderId="0"/>
    <xf numFmtId="0" fontId="11" fillId="0" borderId="0"/>
    <xf numFmtId="0" fontId="11" fillId="0" borderId="0"/>
    <xf numFmtId="170" fontId="32" fillId="0" borderId="0"/>
    <xf numFmtId="0" fontId="32" fillId="0" borderId="0">
      <alignment wrapText="1"/>
    </xf>
    <xf numFmtId="0" fontId="32" fillId="0" borderId="0">
      <alignment wrapText="1"/>
    </xf>
    <xf numFmtId="0" fontId="32" fillId="0" borderId="0">
      <alignment wrapText="1"/>
    </xf>
    <xf numFmtId="0" fontId="32" fillId="0" borderId="0">
      <alignment wrapText="1"/>
    </xf>
    <xf numFmtId="0" fontId="32" fillId="0" borderId="0">
      <alignment wrapText="1"/>
    </xf>
    <xf numFmtId="0" fontId="32" fillId="0" borderId="0">
      <alignment wrapText="1"/>
    </xf>
    <xf numFmtId="0" fontId="32" fillId="0" borderId="0">
      <alignment wrapText="1"/>
    </xf>
    <xf numFmtId="0" fontId="32" fillId="0" borderId="0">
      <alignment wrapText="1"/>
    </xf>
    <xf numFmtId="169" fontId="11" fillId="0" borderId="0"/>
    <xf numFmtId="0" fontId="32" fillId="0" borderId="0">
      <alignment wrapText="1"/>
    </xf>
    <xf numFmtId="0" fontId="32" fillId="0" borderId="0">
      <alignment wrapText="1"/>
    </xf>
    <xf numFmtId="0" fontId="32" fillId="0" borderId="0">
      <alignment wrapText="1"/>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alignment wrapText="1"/>
    </xf>
    <xf numFmtId="0" fontId="32" fillId="0" borderId="0">
      <alignment wrapText="1"/>
    </xf>
    <xf numFmtId="0" fontId="32" fillId="0" borderId="0">
      <alignment wrapText="1"/>
    </xf>
    <xf numFmtId="0" fontId="32" fillId="0" borderId="0"/>
    <xf numFmtId="0" fontId="32" fillId="0" borderId="0"/>
    <xf numFmtId="171" fontId="32" fillId="0" borderId="0"/>
    <xf numFmtId="172" fontId="32" fillId="0" borderId="0"/>
    <xf numFmtId="0" fontId="32" fillId="0" borderId="0"/>
    <xf numFmtId="0" fontId="11" fillId="0" borderId="0"/>
    <xf numFmtId="0" fontId="32" fillId="0" borderId="0">
      <alignment wrapText="1"/>
    </xf>
    <xf numFmtId="0" fontId="32" fillId="0" borderId="0">
      <alignment wrapText="1"/>
    </xf>
    <xf numFmtId="0" fontId="32" fillId="0" borderId="0">
      <alignment wrapText="1"/>
    </xf>
    <xf numFmtId="0" fontId="32" fillId="0" borderId="0">
      <alignment wrapText="1"/>
    </xf>
    <xf numFmtId="0" fontId="11" fillId="0" borderId="0"/>
    <xf numFmtId="0" fontId="32" fillId="0" borderId="0">
      <alignment wrapText="1"/>
    </xf>
    <xf numFmtId="0" fontId="11" fillId="0" borderId="0"/>
    <xf numFmtId="0" fontId="11" fillId="0" borderId="0"/>
    <xf numFmtId="0" fontId="11" fillId="0" borderId="0"/>
    <xf numFmtId="0" fontId="11" fillId="0" borderId="0"/>
    <xf numFmtId="0" fontId="11" fillId="0" borderId="0"/>
    <xf numFmtId="0" fontId="11" fillId="0" borderId="0"/>
    <xf numFmtId="170" fontId="32" fillId="0" borderId="0"/>
    <xf numFmtId="0" fontId="32" fillId="0" borderId="0">
      <alignment wrapText="1"/>
    </xf>
    <xf numFmtId="0" fontId="32" fillId="0" borderId="0">
      <alignment wrapText="1"/>
    </xf>
    <xf numFmtId="0" fontId="32" fillId="0" borderId="0">
      <alignment wrapText="1"/>
    </xf>
    <xf numFmtId="0" fontId="32" fillId="0" borderId="0">
      <alignment wrapText="1"/>
    </xf>
    <xf numFmtId="0" fontId="32" fillId="0" borderId="0">
      <alignment wrapText="1"/>
    </xf>
    <xf numFmtId="0" fontId="32" fillId="0" borderId="0">
      <alignment wrapText="1"/>
    </xf>
    <xf numFmtId="0" fontId="32" fillId="0" borderId="0">
      <alignment wrapText="1"/>
    </xf>
    <xf numFmtId="0" fontId="32" fillId="0" borderId="0">
      <alignment wrapText="1"/>
    </xf>
    <xf numFmtId="169" fontId="11" fillId="0" borderId="0"/>
    <xf numFmtId="0" fontId="32" fillId="0" borderId="0"/>
    <xf numFmtId="0" fontId="32" fillId="0" borderId="0"/>
    <xf numFmtId="170" fontId="32" fillId="0" borderId="0"/>
    <xf numFmtId="190" fontId="14" fillId="0" borderId="0"/>
    <xf numFmtId="0" fontId="32" fillId="0" borderId="0"/>
    <xf numFmtId="171" fontId="32" fillId="0" borderId="0"/>
    <xf numFmtId="172" fontId="32" fillId="0" borderId="0"/>
    <xf numFmtId="169" fontId="11" fillId="0" borderId="0"/>
    <xf numFmtId="0" fontId="32" fillId="0" borderId="0"/>
    <xf numFmtId="0" fontId="32" fillId="0" borderId="0"/>
    <xf numFmtId="170" fontId="32" fillId="0" borderId="0"/>
    <xf numFmtId="190" fontId="14" fillId="0" borderId="0"/>
    <xf numFmtId="0" fontId="32" fillId="0" borderId="0"/>
    <xf numFmtId="171" fontId="32" fillId="0" borderId="0"/>
    <xf numFmtId="172" fontId="32" fillId="0" borderId="0"/>
    <xf numFmtId="169" fontId="11" fillId="0" borderId="0"/>
    <xf numFmtId="0" fontId="32" fillId="0" borderId="0"/>
    <xf numFmtId="0" fontId="32" fillId="0" borderId="0"/>
    <xf numFmtId="170" fontId="32" fillId="0" borderId="0"/>
    <xf numFmtId="190" fontId="14" fillId="0" borderId="0"/>
    <xf numFmtId="0" fontId="32" fillId="0" borderId="0"/>
    <xf numFmtId="171" fontId="32" fillId="0" borderId="0"/>
    <xf numFmtId="172" fontId="32" fillId="0" borderId="0"/>
    <xf numFmtId="169" fontId="32"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169" fontId="14" fillId="0" borderId="0"/>
    <xf numFmtId="17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14" fillId="0" borderId="0"/>
    <xf numFmtId="171"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9"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1" fillId="0" borderId="0"/>
    <xf numFmtId="170" fontId="14" fillId="0" borderId="0"/>
    <xf numFmtId="0" fontId="11" fillId="0" borderId="0"/>
    <xf numFmtId="171"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70" fontId="32" fillId="0" borderId="0"/>
    <xf numFmtId="171" fontId="32" fillId="0" borderId="0"/>
    <xf numFmtId="191" fontId="11"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70" fontId="11" fillId="0" borderId="0"/>
    <xf numFmtId="171" fontId="11"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169" fontId="14" fillId="0" borderId="0"/>
    <xf numFmtId="17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14" fillId="0" borderId="0"/>
    <xf numFmtId="171"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9"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169" fontId="14" fillId="0" borderId="0"/>
    <xf numFmtId="17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32" fillId="0" borderId="0"/>
    <xf numFmtId="171" fontId="32" fillId="0" borderId="0"/>
    <xf numFmtId="191"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9"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169" fontId="14" fillId="0" borderId="0"/>
    <xf numFmtId="17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11" fillId="0" borderId="0"/>
    <xf numFmtId="171" fontId="11" fillId="0" borderId="0"/>
    <xf numFmtId="191"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9" fontId="14" fillId="0" borderId="0"/>
    <xf numFmtId="0"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1" fillId="0" borderId="0"/>
    <xf numFmtId="0"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169" fontId="14" fillId="0" borderId="0"/>
    <xf numFmtId="17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14" fillId="0" borderId="0"/>
    <xf numFmtId="171"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9"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169" fontId="14" fillId="0" borderId="0"/>
    <xf numFmtId="17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14" fillId="0" borderId="0"/>
    <xf numFmtId="171"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9" fontId="14" fillId="0" borderId="0"/>
    <xf numFmtId="17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0" fontId="14" fillId="0" borderId="0"/>
    <xf numFmtId="179"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14" fillId="0" borderId="0"/>
    <xf numFmtId="169" fontId="11" fillId="0" borderId="0"/>
    <xf numFmtId="169" fontId="14"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4" fillId="0" borderId="0"/>
    <xf numFmtId="169"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1" fillId="0" borderId="0"/>
    <xf numFmtId="169" fontId="14"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4"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32" fillId="0" borderId="0"/>
    <xf numFmtId="169"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11" fillId="0" borderId="0"/>
    <xf numFmtId="169" fontId="32" fillId="0" borderId="0"/>
    <xf numFmtId="169" fontId="14" fillId="0" borderId="0"/>
    <xf numFmtId="192" fontId="32" fillId="0" borderId="0"/>
    <xf numFmtId="0" fontId="32" fillId="0" borderId="0">
      <alignment wrapText="1"/>
    </xf>
    <xf numFmtId="192" fontId="32" fillId="0" borderId="0"/>
    <xf numFmtId="170" fontId="14" fillId="0" borderId="0"/>
    <xf numFmtId="192" fontId="32" fillId="0" borderId="0"/>
    <xf numFmtId="0" fontId="14" fillId="0" borderId="0"/>
    <xf numFmtId="0" fontId="14" fillId="0" borderId="0"/>
    <xf numFmtId="0" fontId="14" fillId="0" borderId="0"/>
    <xf numFmtId="171" fontId="14" fillId="0" borderId="0"/>
    <xf numFmtId="172" fontId="14" fillId="0" borderId="0"/>
    <xf numFmtId="192" fontId="32" fillId="0" borderId="0"/>
    <xf numFmtId="0" fontId="14" fillId="0" borderId="0"/>
    <xf numFmtId="0" fontId="14" fillId="0" borderId="0"/>
    <xf numFmtId="170" fontId="14" fillId="0" borderId="0"/>
    <xf numFmtId="0" fontId="14" fillId="0" borderId="0"/>
    <xf numFmtId="171" fontId="14" fillId="0" borderId="0"/>
    <xf numFmtId="172" fontId="14" fillId="0" borderId="0"/>
    <xf numFmtId="0" fontId="14" fillId="0" borderId="0"/>
    <xf numFmtId="0" fontId="32" fillId="0" borderId="0">
      <alignment wrapText="1"/>
    </xf>
    <xf numFmtId="0" fontId="14" fillId="0" borderId="0"/>
    <xf numFmtId="0" fontId="14" fillId="0" borderId="0"/>
    <xf numFmtId="169" fontId="14" fillId="0" borderId="0"/>
    <xf numFmtId="169" fontId="14" fillId="0" borderId="0"/>
    <xf numFmtId="169" fontId="14" fillId="0" borderId="0"/>
    <xf numFmtId="169" fontId="14" fillId="0" borderId="0"/>
    <xf numFmtId="176" fontId="32" fillId="0" borderId="0"/>
    <xf numFmtId="0" fontId="11" fillId="0" borderId="0"/>
    <xf numFmtId="176" fontId="32" fillId="0" borderId="0"/>
    <xf numFmtId="169"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11" fillId="0" borderId="0"/>
    <xf numFmtId="0" fontId="11" fillId="0" borderId="0"/>
    <xf numFmtId="169" fontId="32" fillId="0" borderId="0"/>
    <xf numFmtId="0" fontId="11" fillId="0" borderId="0"/>
    <xf numFmtId="0" fontId="11" fillId="0" borderId="0"/>
    <xf numFmtId="169" fontId="32" fillId="0" borderId="0"/>
    <xf numFmtId="0" fontId="14" fillId="0" borderId="0"/>
    <xf numFmtId="0" fontId="32" fillId="0" borderId="0"/>
    <xf numFmtId="0" fontId="32" fillId="0" borderId="0"/>
    <xf numFmtId="0" fontId="32" fillId="0" borderId="0"/>
    <xf numFmtId="0" fontId="32" fillId="0" borderId="0"/>
    <xf numFmtId="0" fontId="14" fillId="0" borderId="0"/>
    <xf numFmtId="0" fontId="14" fillId="0" borderId="0"/>
    <xf numFmtId="0" fontId="14"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xf numFmtId="169" fontId="32" fillId="0" borderId="0"/>
    <xf numFmtId="0" fontId="32" fillId="0" borderId="0"/>
    <xf numFmtId="169" fontId="32" fillId="0" borderId="0"/>
    <xf numFmtId="0" fontId="32" fillId="0" borderId="0">
      <alignment wrapText="1"/>
    </xf>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4" fontId="14" fillId="0" borderId="0"/>
    <xf numFmtId="174" fontId="14" fillId="0" borderId="0"/>
    <xf numFmtId="174" fontId="14" fillId="0" borderId="0"/>
    <xf numFmtId="174" fontId="14" fillId="0" borderId="0"/>
    <xf numFmtId="169"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169"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alignment wrapText="1"/>
    </xf>
    <xf numFmtId="169" fontId="32" fillId="0" borderId="0"/>
    <xf numFmtId="0" fontId="32" fillId="0" borderId="0">
      <alignment wrapText="1"/>
    </xf>
    <xf numFmtId="169" fontId="32" fillId="0" borderId="0"/>
    <xf numFmtId="172" fontId="33" fillId="0" borderId="0">
      <alignment vertical="top"/>
    </xf>
    <xf numFmtId="173" fontId="33" fillId="0" borderId="0">
      <alignment vertical="top"/>
    </xf>
    <xf numFmtId="169" fontId="14" fillId="0" borderId="0"/>
    <xf numFmtId="169" fontId="14" fillId="0" borderId="0"/>
    <xf numFmtId="170" fontId="33" fillId="0" borderId="0">
      <alignment vertical="top"/>
    </xf>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3" fontId="33" fillId="0" borderId="0">
      <alignment vertical="top"/>
    </xf>
    <xf numFmtId="173" fontId="33" fillId="0" borderId="0">
      <alignment vertical="top"/>
    </xf>
    <xf numFmtId="171" fontId="33" fillId="0" borderId="0">
      <alignment vertical="top"/>
    </xf>
    <xf numFmtId="169" fontId="32" fillId="0" borderId="0"/>
    <xf numFmtId="0" fontId="32" fillId="0" borderId="0">
      <alignment wrapText="1"/>
    </xf>
    <xf numFmtId="169" fontId="32" fillId="0" borderId="0"/>
    <xf numFmtId="0" fontId="32" fillId="0" borderId="0">
      <alignment wrapText="1"/>
    </xf>
    <xf numFmtId="169" fontId="32" fillId="0" borderId="0"/>
    <xf numFmtId="0" fontId="14" fillId="0" borderId="0"/>
    <xf numFmtId="0" fontId="14" fillId="0" borderId="0"/>
    <xf numFmtId="169" fontId="32" fillId="0" borderId="0"/>
    <xf numFmtId="179" fontId="32" fillId="0" borderId="0"/>
    <xf numFmtId="169" fontId="32" fillId="0" borderId="0"/>
    <xf numFmtId="179" fontId="32" fillId="0" borderId="0"/>
    <xf numFmtId="169" fontId="32" fillId="0" borderId="0"/>
    <xf numFmtId="179" fontId="32" fillId="0" borderId="0"/>
    <xf numFmtId="169" fontId="32" fillId="0" borderId="0"/>
    <xf numFmtId="179" fontId="32" fillId="0" borderId="0"/>
    <xf numFmtId="169" fontId="32" fillId="0" borderId="0"/>
    <xf numFmtId="179" fontId="32" fillId="0" borderId="0"/>
    <xf numFmtId="169" fontId="32" fillId="0" borderId="0"/>
    <xf numFmtId="179" fontId="32" fillId="0" borderId="0"/>
    <xf numFmtId="169" fontId="32" fillId="0" borderId="0"/>
    <xf numFmtId="179" fontId="32" fillId="0" borderId="0"/>
    <xf numFmtId="169" fontId="32" fillId="0" borderId="0"/>
    <xf numFmtId="172" fontId="14" fillId="0" borderId="0"/>
    <xf numFmtId="0" fontId="14" fillId="0" borderId="0"/>
    <xf numFmtId="169" fontId="14" fillId="0" borderId="0"/>
    <xf numFmtId="169" fontId="14" fillId="0" borderId="0"/>
    <xf numFmtId="17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0" fontId="14" fillId="0" borderId="0"/>
    <xf numFmtId="0" fontId="14" fillId="0" borderId="0"/>
    <xf numFmtId="171" fontId="14" fillId="0" borderId="0"/>
    <xf numFmtId="169" fontId="32" fillId="0" borderId="0"/>
    <xf numFmtId="179" fontId="32" fillId="0" borderId="0"/>
    <xf numFmtId="169" fontId="32" fillId="0" borderId="0"/>
    <xf numFmtId="179" fontId="32" fillId="0" borderId="0"/>
    <xf numFmtId="169" fontId="32" fillId="0" borderId="0"/>
    <xf numFmtId="179" fontId="32" fillId="0" borderId="0"/>
    <xf numFmtId="169" fontId="32" fillId="0" borderId="0"/>
    <xf numFmtId="179" fontId="32" fillId="0" borderId="0"/>
    <xf numFmtId="169" fontId="32" fillId="0" borderId="0"/>
    <xf numFmtId="179" fontId="32" fillId="0" borderId="0"/>
    <xf numFmtId="169" fontId="32" fillId="0" borderId="0"/>
    <xf numFmtId="179" fontId="32" fillId="0" borderId="0"/>
    <xf numFmtId="169" fontId="11" fillId="0" borderId="0"/>
    <xf numFmtId="179" fontId="32" fillId="0" borderId="0"/>
    <xf numFmtId="179" fontId="32" fillId="0" borderId="0"/>
    <xf numFmtId="179" fontId="32" fillId="0" borderId="0"/>
    <xf numFmtId="0" fontId="14" fillId="0" borderId="0"/>
    <xf numFmtId="0" fontId="14"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32" fillId="0" borderId="0">
      <alignment wrapText="1"/>
    </xf>
    <xf numFmtId="170" fontId="32" fillId="0" borderId="0"/>
    <xf numFmtId="0" fontId="32" fillId="0" borderId="0">
      <alignment wrapText="1"/>
    </xf>
    <xf numFmtId="173" fontId="32" fillId="0" borderId="0"/>
    <xf numFmtId="0" fontId="11" fillId="0" borderId="0"/>
    <xf numFmtId="173" fontId="32" fillId="0" borderId="0"/>
    <xf numFmtId="171" fontId="32" fillId="0" borderId="0"/>
    <xf numFmtId="173" fontId="32"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32" fillId="0" borderId="0">
      <alignment wrapText="1"/>
    </xf>
    <xf numFmtId="169" fontId="32" fillId="0" borderId="0"/>
    <xf numFmtId="0" fontId="32" fillId="0" borderId="0">
      <alignment wrapText="1"/>
    </xf>
    <xf numFmtId="169" fontId="32" fillId="0" borderId="0"/>
    <xf numFmtId="0" fontId="32" fillId="0" borderId="0">
      <alignment wrapText="1"/>
    </xf>
    <xf numFmtId="0" fontId="32" fillId="0" borderId="0"/>
    <xf numFmtId="169" fontId="14" fillId="0" borderId="0"/>
    <xf numFmtId="0" fontId="14" fillId="0" borderId="0"/>
    <xf numFmtId="169" fontId="11" fillId="0" borderId="0"/>
    <xf numFmtId="170" fontId="14"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70"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179" fontId="14" fillId="0" borderId="0"/>
    <xf numFmtId="179" fontId="14" fillId="0" borderId="0"/>
    <xf numFmtId="170" fontId="14" fillId="0" borderId="0"/>
    <xf numFmtId="179" fontId="14" fillId="0" borderId="0"/>
    <xf numFmtId="0" fontId="14" fillId="0" borderId="0"/>
    <xf numFmtId="179" fontId="14" fillId="0" borderId="0"/>
    <xf numFmtId="17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0" fontId="11" fillId="0" borderId="0"/>
    <xf numFmtId="0" fontId="14" fillId="0" borderId="0"/>
    <xf numFmtId="0" fontId="11" fillId="0" borderId="0"/>
    <xf numFmtId="0" fontId="11" fillId="0" borderId="0"/>
    <xf numFmtId="0" fontId="11" fillId="0" borderId="0"/>
    <xf numFmtId="171" fontId="11" fillId="0" borderId="0"/>
    <xf numFmtId="0" fontId="14" fillId="0" borderId="0"/>
    <xf numFmtId="0"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35" fillId="0" borderId="0"/>
    <xf numFmtId="170" fontId="11" fillId="0" borderId="0"/>
    <xf numFmtId="172" fontId="11" fillId="0" borderId="0"/>
    <xf numFmtId="179"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9" fontId="14" fillId="0" borderId="0"/>
    <xf numFmtId="0" fontId="11" fillId="0" borderId="0"/>
    <xf numFmtId="0" fontId="14" fillId="0" borderId="0"/>
    <xf numFmtId="179" fontId="14" fillId="0" borderId="0"/>
    <xf numFmtId="179" fontId="14" fillId="0" borderId="0"/>
    <xf numFmtId="0" fontId="14" fillId="0" borderId="0"/>
    <xf numFmtId="171" fontId="11" fillId="0" borderId="0"/>
    <xf numFmtId="171" fontId="11" fillId="0" borderId="0"/>
    <xf numFmtId="0" fontId="14" fillId="0" borderId="0"/>
    <xf numFmtId="170" fontId="11" fillId="0" borderId="0"/>
    <xf numFmtId="170" fontId="11" fillId="0" borderId="0"/>
    <xf numFmtId="169" fontId="14" fillId="0" borderId="0"/>
    <xf numFmtId="0" fontId="14" fillId="0" borderId="0"/>
    <xf numFmtId="179" fontId="35" fillId="0" borderId="0"/>
    <xf numFmtId="0" fontId="14" fillId="0" borderId="0"/>
    <xf numFmtId="179" fontId="35" fillId="0" borderId="0"/>
    <xf numFmtId="0" fontId="14" fillId="0" borderId="0"/>
    <xf numFmtId="171" fontId="11" fillId="0" borderId="0"/>
    <xf numFmtId="0" fontId="14" fillId="0" borderId="0"/>
    <xf numFmtId="171" fontId="11" fillId="0" borderId="0"/>
    <xf numFmtId="0" fontId="14" fillId="0" borderId="0"/>
    <xf numFmtId="0" fontId="11" fillId="0" borderId="0"/>
    <xf numFmtId="0" fontId="14" fillId="0" borderId="0"/>
    <xf numFmtId="0"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0" fontId="11" fillId="0" borderId="0"/>
    <xf numFmtId="0" fontId="14" fillId="0" borderId="0"/>
    <xf numFmtId="0" fontId="14" fillId="0" borderId="0"/>
    <xf numFmtId="188" fontId="11" fillId="0" borderId="0"/>
    <xf numFmtId="0" fontId="14" fillId="0" borderId="0"/>
    <xf numFmtId="0" fontId="14" fillId="0" borderId="0"/>
    <xf numFmtId="169" fontId="32" fillId="0" borderId="0"/>
    <xf numFmtId="0" fontId="14" fillId="0" borderId="0"/>
    <xf numFmtId="190" fontId="14" fillId="0" borderId="0"/>
    <xf numFmtId="190" fontId="14" fillId="0" borderId="0"/>
    <xf numFmtId="0" fontId="14" fillId="0" borderId="0"/>
    <xf numFmtId="0" fontId="14" fillId="0" borderId="0"/>
    <xf numFmtId="190" fontId="14" fillId="0" borderId="0"/>
    <xf numFmtId="190"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3" fontId="32" fillId="0" borderId="0"/>
    <xf numFmtId="169" fontId="14" fillId="0" borderId="0"/>
    <xf numFmtId="176" fontId="32" fillId="0" borderId="0"/>
    <xf numFmtId="169" fontId="14" fillId="0" borderId="0"/>
    <xf numFmtId="169" fontId="14" fillId="0" borderId="0"/>
    <xf numFmtId="0" fontId="14" fillId="0" borderId="0"/>
    <xf numFmtId="170" fontId="32" fillId="0" borderId="0"/>
    <xf numFmtId="0" fontId="14" fillId="0" borderId="0"/>
    <xf numFmtId="0" fontId="14" fillId="0" borderId="0"/>
    <xf numFmtId="0" fontId="32" fillId="0" borderId="0"/>
    <xf numFmtId="0" fontId="14" fillId="0" borderId="0"/>
    <xf numFmtId="0" fontId="32" fillId="0" borderId="0"/>
    <xf numFmtId="171" fontId="32" fillId="0" borderId="0"/>
    <xf numFmtId="172" fontId="32" fillId="0" borderId="0"/>
    <xf numFmtId="0" fontId="32" fillId="0" borderId="0"/>
    <xf numFmtId="16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169" fontId="14" fillId="0" borderId="0"/>
    <xf numFmtId="176" fontId="32" fillId="0" borderId="0"/>
    <xf numFmtId="176" fontId="32" fillId="0" borderId="0"/>
    <xf numFmtId="190" fontId="32" fillId="0" borderId="0"/>
    <xf numFmtId="176" fontId="32" fillId="0" borderId="0"/>
    <xf numFmtId="0" fontId="11" fillId="0" borderId="0"/>
    <xf numFmtId="173" fontId="32" fillId="0" borderId="0"/>
    <xf numFmtId="171" fontId="32" fillId="0" borderId="0"/>
    <xf numFmtId="173" fontId="32" fillId="0" borderId="0"/>
    <xf numFmtId="169" fontId="14" fillId="0" borderId="0"/>
    <xf numFmtId="169"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4" fontId="14" fillId="0" borderId="0"/>
    <xf numFmtId="174" fontId="14" fillId="0" borderId="0"/>
    <xf numFmtId="174" fontId="14" fillId="0" borderId="0"/>
    <xf numFmtId="174" fontId="14" fillId="0" borderId="0"/>
    <xf numFmtId="169" fontId="14" fillId="0" borderId="0"/>
    <xf numFmtId="172" fontId="14" fillId="0" borderId="0"/>
    <xf numFmtId="0" fontId="14" fillId="0" borderId="0"/>
    <xf numFmtId="169" fontId="14" fillId="0" borderId="0"/>
    <xf numFmtId="17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0" fontId="14" fillId="0" borderId="0"/>
    <xf numFmtId="0" fontId="14" fillId="0" borderId="0"/>
    <xf numFmtId="171"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32" fillId="0" borderId="0">
      <alignment wrapText="1"/>
    </xf>
    <xf numFmtId="170" fontId="32" fillId="0" borderId="0"/>
    <xf numFmtId="0" fontId="32" fillId="0" borderId="0">
      <alignment wrapText="1"/>
    </xf>
    <xf numFmtId="0" fontId="32" fillId="0" borderId="0">
      <alignment wrapText="1"/>
    </xf>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32" fillId="0" borderId="0">
      <alignment wrapText="1"/>
    </xf>
    <xf numFmtId="0" fontId="32" fillId="0" borderId="0">
      <alignment wrapText="1"/>
    </xf>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32" fillId="0" borderId="0">
      <alignment wrapText="1"/>
    </xf>
    <xf numFmtId="192" fontId="11" fillId="0" borderId="0"/>
    <xf numFmtId="190" fontId="14" fillId="0" borderId="0"/>
    <xf numFmtId="190" fontId="14" fillId="0" borderId="0"/>
    <xf numFmtId="192" fontId="11" fillId="0" borderId="0"/>
    <xf numFmtId="192" fontId="11" fillId="0" borderId="0"/>
    <xf numFmtId="192" fontId="11" fillId="0" borderId="0"/>
    <xf numFmtId="190" fontId="14" fillId="0" borderId="0"/>
    <xf numFmtId="190" fontId="14" fillId="0" borderId="0"/>
    <xf numFmtId="192" fontId="11" fillId="0" borderId="0"/>
    <xf numFmtId="192" fontId="11" fillId="0" borderId="0"/>
    <xf numFmtId="0" fontId="32" fillId="0" borderId="0" applyProtection="0"/>
    <xf numFmtId="169" fontId="14" fillId="0" borderId="0"/>
    <xf numFmtId="0" fontId="14" fillId="0" borderId="0"/>
    <xf numFmtId="179" fontId="35" fillId="0" borderId="0"/>
    <xf numFmtId="0" fontId="14" fillId="0" borderId="0"/>
    <xf numFmtId="179" fontId="35" fillId="0" borderId="0"/>
    <xf numFmtId="0" fontId="14" fillId="0" borderId="0"/>
    <xf numFmtId="0" fontId="14" fillId="0" borderId="0"/>
    <xf numFmtId="0" fontId="14" fillId="0" borderId="0"/>
    <xf numFmtId="0" fontId="14" fillId="0" borderId="0"/>
    <xf numFmtId="0" fontId="32" fillId="0" borderId="0"/>
    <xf numFmtId="0" fontId="14" fillId="0" borderId="0"/>
    <xf numFmtId="0" fontId="32" fillId="0" borderId="0"/>
    <xf numFmtId="179"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35" fillId="0" borderId="0"/>
    <xf numFmtId="0" fontId="14" fillId="0" borderId="0"/>
    <xf numFmtId="179"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35" fillId="0" borderId="0"/>
    <xf numFmtId="0" fontId="14" fillId="0" borderId="0"/>
    <xf numFmtId="179"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35" fillId="0" borderId="0"/>
    <xf numFmtId="0" fontId="14" fillId="0" borderId="0"/>
    <xf numFmtId="179" fontId="35" fillId="0" borderId="0"/>
    <xf numFmtId="0" fontId="14" fillId="0" borderId="0"/>
    <xf numFmtId="0" fontId="14" fillId="0" borderId="0"/>
    <xf numFmtId="0" fontId="14" fillId="0" borderId="0"/>
    <xf numFmtId="0" fontId="14" fillId="0" borderId="0"/>
    <xf numFmtId="0" fontId="14" fillId="0" borderId="0"/>
    <xf numFmtId="0" fontId="14" fillId="0" borderId="0"/>
    <xf numFmtId="179" fontId="14" fillId="0" borderId="0"/>
    <xf numFmtId="0" fontId="14" fillId="0" borderId="0"/>
    <xf numFmtId="0" fontId="14" fillId="0" borderId="0"/>
    <xf numFmtId="0" fontId="14" fillId="0" borderId="0"/>
    <xf numFmtId="169" fontId="35" fillId="0" borderId="0"/>
    <xf numFmtId="193" fontId="35" fillId="0" borderId="0"/>
    <xf numFmtId="179" fontId="35" fillId="0" borderId="0"/>
    <xf numFmtId="0" fontId="14" fillId="0" borderId="0"/>
    <xf numFmtId="179"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35"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3" fontId="14" fillId="0" borderId="0"/>
    <xf numFmtId="173" fontId="14" fillId="0" borderId="0"/>
    <xf numFmtId="169" fontId="32" fillId="0" borderId="0"/>
    <xf numFmtId="0" fontId="11" fillId="0" borderId="0"/>
    <xf numFmtId="177" fontId="32" fillId="0" borderId="0"/>
    <xf numFmtId="169" fontId="32" fillId="0" borderId="0"/>
    <xf numFmtId="0" fontId="14" fillId="0" borderId="0"/>
    <xf numFmtId="0" fontId="43" fillId="0" borderId="0"/>
    <xf numFmtId="170" fontId="32" fillId="0" borderId="0"/>
    <xf numFmtId="0" fontId="43" fillId="0" borderId="0"/>
    <xf numFmtId="0" fontId="43" fillId="0" borderId="0"/>
    <xf numFmtId="0" fontId="14" fillId="0" borderId="0"/>
    <xf numFmtId="0" fontId="43" fillId="0" borderId="0"/>
    <xf numFmtId="0" fontId="14" fillId="0" borderId="0"/>
    <xf numFmtId="0" fontId="14" fillId="0" borderId="0"/>
    <xf numFmtId="0" fontId="14" fillId="0" borderId="0"/>
    <xf numFmtId="169" fontId="14" fillId="0" borderId="0"/>
    <xf numFmtId="169" fontId="14" fillId="0" borderId="0"/>
    <xf numFmtId="169" fontId="14" fillId="0" borderId="0"/>
    <xf numFmtId="169" fontId="14" fillId="0" borderId="0"/>
    <xf numFmtId="177" fontId="32" fillId="0" borderId="0"/>
    <xf numFmtId="177" fontId="32" fillId="0" borderId="0"/>
    <xf numFmtId="171" fontId="32" fillId="0" borderId="0"/>
    <xf numFmtId="173" fontId="14" fillId="0" borderId="0"/>
    <xf numFmtId="171" fontId="14" fillId="0" borderId="0"/>
    <xf numFmtId="173" fontId="14" fillId="0" borderId="0"/>
    <xf numFmtId="169" fontId="32" fillId="0" borderId="0"/>
    <xf numFmtId="184" fontId="11" fillId="0" borderId="0"/>
    <xf numFmtId="170" fontId="14" fillId="0" borderId="0"/>
    <xf numFmtId="184" fontId="11" fillId="0" borderId="0"/>
    <xf numFmtId="171" fontId="14" fillId="0" borderId="0"/>
    <xf numFmtId="172" fontId="14" fillId="0" borderId="0"/>
    <xf numFmtId="184" fontId="11" fillId="0" borderId="0"/>
    <xf numFmtId="184" fontId="11" fillId="0" borderId="0"/>
    <xf numFmtId="170" fontId="14" fillId="0" borderId="0"/>
    <xf numFmtId="184" fontId="11" fillId="0" borderId="0"/>
    <xf numFmtId="0" fontId="14" fillId="0" borderId="0"/>
    <xf numFmtId="0" fontId="14" fillId="0" borderId="0"/>
    <xf numFmtId="169" fontId="14" fillId="0" borderId="0"/>
    <xf numFmtId="169" fontId="14" fillId="0" borderId="0"/>
    <xf numFmtId="169" fontId="14" fillId="0" borderId="0"/>
    <xf numFmtId="169" fontId="14" fillId="0" borderId="0"/>
    <xf numFmtId="171" fontId="14" fillId="0" borderId="0"/>
    <xf numFmtId="172" fontId="14" fillId="0" borderId="0"/>
    <xf numFmtId="0" fontId="14" fillId="0" borderId="0"/>
    <xf numFmtId="0" fontId="14" fillId="0" borderId="0"/>
    <xf numFmtId="0"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14" fillId="0" borderId="0"/>
    <xf numFmtId="0" fontId="14" fillId="0" borderId="0"/>
    <xf numFmtId="176"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6" fontId="11" fillId="0" borderId="0"/>
    <xf numFmtId="176"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6" fontId="11"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169" fontId="14" fillId="0" borderId="0"/>
    <xf numFmtId="169" fontId="14" fillId="0" borderId="0"/>
    <xf numFmtId="169" fontId="14" fillId="0" borderId="0"/>
    <xf numFmtId="0" fontId="14" fillId="0" borderId="0"/>
    <xf numFmtId="179"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35" fillId="0" borderId="0"/>
    <xf numFmtId="193" fontId="35" fillId="0" borderId="0"/>
    <xf numFmtId="0" fontId="14" fillId="0" borderId="0"/>
    <xf numFmtId="179"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35" fillId="0" borderId="0"/>
    <xf numFmtId="193" fontId="35" fillId="0" borderId="0"/>
    <xf numFmtId="0" fontId="14" fillId="0" borderId="0"/>
    <xf numFmtId="179"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35" fillId="0" borderId="0"/>
    <xf numFmtId="193" fontId="35" fillId="0" borderId="0"/>
    <xf numFmtId="0" fontId="14" fillId="0" borderId="0"/>
    <xf numFmtId="179"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35" fillId="0" borderId="0"/>
    <xf numFmtId="179" fontId="14" fillId="0" borderId="0"/>
    <xf numFmtId="179" fontId="14" fillId="0" borderId="0"/>
    <xf numFmtId="179"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35" fillId="0" borderId="0"/>
    <xf numFmtId="179" fontId="14" fillId="0" borderId="0"/>
    <xf numFmtId="179" fontId="14" fillId="0" borderId="0"/>
    <xf numFmtId="179"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1" fillId="0" borderId="0"/>
    <xf numFmtId="169" fontId="11" fillId="0" borderId="0"/>
    <xf numFmtId="179" fontId="11" fillId="0" borderId="0"/>
    <xf numFmtId="179" fontId="11" fillId="0" borderId="0"/>
    <xf numFmtId="0" fontId="11" fillId="0" borderId="0"/>
    <xf numFmtId="179" fontId="11" fillId="0" borderId="0"/>
    <xf numFmtId="0" fontId="14" fillId="0" borderId="0"/>
    <xf numFmtId="179"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9" fontId="14" fillId="0" borderId="0"/>
    <xf numFmtId="169"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169" fontId="14" fillId="0" borderId="0"/>
    <xf numFmtId="170" fontId="14" fillId="0" borderId="0"/>
    <xf numFmtId="0" fontId="14" fillId="0" borderId="0"/>
    <xf numFmtId="171" fontId="14" fillId="0" borderId="0"/>
    <xf numFmtId="172" fontId="14" fillId="0" borderId="0"/>
    <xf numFmtId="0" fontId="11" fillId="0" borderId="0"/>
    <xf numFmtId="169" fontId="14" fillId="0" borderId="0"/>
    <xf numFmtId="170" fontId="14" fillId="0" borderId="0"/>
    <xf numFmtId="169" fontId="14" fillId="0" borderId="0"/>
    <xf numFmtId="0" fontId="11"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71" fontId="14" fillId="0" borderId="0"/>
    <xf numFmtId="0" fontId="11" fillId="0" borderId="0"/>
    <xf numFmtId="0" fontId="14" fillId="0" borderId="0"/>
    <xf numFmtId="0" fontId="14" fillId="0" borderId="0"/>
    <xf numFmtId="173" fontId="32" fillId="0" borderId="0"/>
    <xf numFmtId="173" fontId="32" fillId="0" borderId="0"/>
    <xf numFmtId="171" fontId="32" fillId="0" borderId="0"/>
    <xf numFmtId="173" fontId="32" fillId="0" borderId="0"/>
    <xf numFmtId="169" fontId="14" fillId="0" borderId="0"/>
    <xf numFmtId="172" fontId="14" fillId="0" borderId="0"/>
    <xf numFmtId="169" fontId="14" fillId="0" borderId="0"/>
    <xf numFmtId="179" fontId="14" fillId="0" borderId="0"/>
    <xf numFmtId="17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0" fontId="14" fillId="0" borderId="0"/>
    <xf numFmtId="0" fontId="14" fillId="0" borderId="0"/>
    <xf numFmtId="171" fontId="14" fillId="0" borderId="0"/>
    <xf numFmtId="169" fontId="14" fillId="0" borderId="0"/>
    <xf numFmtId="172" fontId="14" fillId="0" borderId="0"/>
    <xf numFmtId="0" fontId="14" fillId="0" borderId="0"/>
    <xf numFmtId="169" fontId="14" fillId="0" borderId="0"/>
    <xf numFmtId="169" fontId="14" fillId="0" borderId="0"/>
    <xf numFmtId="17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0" fontId="14" fillId="0" borderId="0"/>
    <xf numFmtId="0" fontId="14" fillId="0" borderId="0"/>
    <xf numFmtId="171" fontId="14" fillId="0" borderId="0"/>
    <xf numFmtId="169" fontId="14" fillId="0" borderId="0"/>
    <xf numFmtId="0"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32" fillId="0" borderId="0"/>
    <xf numFmtId="0" fontId="14" fillId="0" borderId="0"/>
    <xf numFmtId="169" fontId="14" fillId="0" borderId="0"/>
    <xf numFmtId="0"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0"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69" fontId="14" fillId="0" borderId="0"/>
    <xf numFmtId="0" fontId="14" fillId="0" borderId="0"/>
    <xf numFmtId="0" fontId="14" fillId="0" borderId="0"/>
    <xf numFmtId="0" fontId="14" fillId="0" borderId="0"/>
    <xf numFmtId="169" fontId="14" fillId="0" borderId="0"/>
    <xf numFmtId="0" fontId="14" fillId="0" borderId="0"/>
    <xf numFmtId="0" fontId="14" fillId="0" borderId="0"/>
    <xf numFmtId="0" fontId="14" fillId="0" borderId="0"/>
    <xf numFmtId="169" fontId="11" fillId="0" borderId="0"/>
    <xf numFmtId="0" fontId="11" fillId="0" borderId="0"/>
    <xf numFmtId="179" fontId="11" fillId="0" borderId="0"/>
    <xf numFmtId="0" fontId="14" fillId="0" borderId="0"/>
    <xf numFmtId="179"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1" fillId="0" borderId="0"/>
    <xf numFmtId="0" fontId="11" fillId="0" borderId="0"/>
    <xf numFmtId="179" fontId="11" fillId="0" borderId="0"/>
    <xf numFmtId="0" fontId="14" fillId="0" borderId="0"/>
    <xf numFmtId="179"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1" fillId="0" borderId="0"/>
    <xf numFmtId="0" fontId="11" fillId="0" borderId="0"/>
    <xf numFmtId="179" fontId="11" fillId="0" borderId="0"/>
    <xf numFmtId="0" fontId="14" fillId="0" borderId="0"/>
    <xf numFmtId="179" fontId="11" fillId="0" borderId="0"/>
    <xf numFmtId="0" fontId="14" fillId="0" borderId="0"/>
    <xf numFmtId="0" fontId="14" fillId="0" borderId="0"/>
    <xf numFmtId="0" fontId="14" fillId="0" borderId="0"/>
    <xf numFmtId="0" fontId="14" fillId="0" borderId="0"/>
    <xf numFmtId="0" fontId="14" fillId="0" borderId="0"/>
    <xf numFmtId="0" fontId="14" fillId="0" borderId="0"/>
    <xf numFmtId="179"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3" fontId="14" fillId="0" borderId="0"/>
    <xf numFmtId="173" fontId="14" fillId="0" borderId="0"/>
    <xf numFmtId="169" fontId="32" fillId="0" borderId="0"/>
    <xf numFmtId="0" fontId="44" fillId="0" borderId="0"/>
    <xf numFmtId="194"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44" fillId="0" borderId="0"/>
    <xf numFmtId="170" fontId="14" fillId="0" borderId="0"/>
    <xf numFmtId="0" fontId="11" fillId="0" borderId="0"/>
    <xf numFmtId="173" fontId="14" fillId="0" borderId="0"/>
    <xf numFmtId="171" fontId="14" fillId="0" borderId="0"/>
    <xf numFmtId="0" fontId="14" fillId="0" borderId="0"/>
    <xf numFmtId="173"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32"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3" fontId="14" fillId="0" borderId="0"/>
    <xf numFmtId="173" fontId="14" fillId="0" borderId="0"/>
    <xf numFmtId="169" fontId="14" fillId="0" borderId="0"/>
    <xf numFmtId="0" fontId="11" fillId="0" borderId="0"/>
    <xf numFmtId="0" fontId="32" fillId="0" borderId="0"/>
    <xf numFmtId="0" fontId="14" fillId="0" borderId="0"/>
    <xf numFmtId="169" fontId="14" fillId="0" borderId="0"/>
    <xf numFmtId="170"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32" fillId="0" borderId="0"/>
    <xf numFmtId="0" fontId="32" fillId="0" borderId="0"/>
    <xf numFmtId="171" fontId="32" fillId="0" borderId="0"/>
    <xf numFmtId="173" fontId="14" fillId="0" borderId="0"/>
    <xf numFmtId="171" fontId="14" fillId="0" borderId="0"/>
    <xf numFmtId="0" fontId="14" fillId="0" borderId="0"/>
    <xf numFmtId="173"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0" fontId="14" fillId="0" borderId="0"/>
    <xf numFmtId="169" fontId="14" fillId="0" borderId="0"/>
    <xf numFmtId="0" fontId="11"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32"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73" fontId="33" fillId="0" borderId="0">
      <alignment vertical="top"/>
    </xf>
    <xf numFmtId="169" fontId="14" fillId="0" borderId="0"/>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70" fontId="33" fillId="0" borderId="0">
      <alignment vertical="top"/>
    </xf>
    <xf numFmtId="173" fontId="33" fillId="0" borderId="0">
      <alignment vertical="top"/>
    </xf>
    <xf numFmtId="171" fontId="33" fillId="0" borderId="0">
      <alignment vertical="top"/>
    </xf>
    <xf numFmtId="173" fontId="33" fillId="0" borderId="0">
      <alignment vertical="top"/>
    </xf>
    <xf numFmtId="0"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4" fillId="0" borderId="0"/>
    <xf numFmtId="0" fontId="14" fillId="0" borderId="0"/>
    <xf numFmtId="179" fontId="14" fillId="0" borderId="0"/>
    <xf numFmtId="179" fontId="14" fillId="0" borderId="0"/>
    <xf numFmtId="169" fontId="11" fillId="0" borderId="0"/>
    <xf numFmtId="169" fontId="32" fillId="0" borderId="0">
      <alignment vertical="top"/>
    </xf>
    <xf numFmtId="169" fontId="14" fillId="9" borderId="23" applyNumberFormat="0" applyFont="0" applyAlignment="0" applyProtection="0"/>
    <xf numFmtId="0" fontId="14" fillId="9" borderId="23" applyNumberFormat="0" applyFont="0" applyAlignment="0" applyProtection="0"/>
    <xf numFmtId="0" fontId="14" fillId="9" borderId="23" applyNumberFormat="0" applyFont="0" applyAlignment="0" applyProtection="0"/>
    <xf numFmtId="179" fontId="14" fillId="9" borderId="23" applyNumberFormat="0" applyFont="0" applyAlignment="0" applyProtection="0"/>
    <xf numFmtId="179" fontId="14" fillId="9" borderId="23" applyNumberFormat="0" applyFont="0" applyAlignment="0" applyProtection="0"/>
    <xf numFmtId="169" fontId="14" fillId="9" borderId="23" applyNumberFormat="0" applyFont="0" applyAlignment="0" applyProtection="0"/>
    <xf numFmtId="0" fontId="14" fillId="9" borderId="23" applyNumberFormat="0" applyFont="0" applyAlignment="0" applyProtection="0"/>
    <xf numFmtId="179" fontId="14" fillId="9" borderId="23" applyNumberFormat="0" applyFont="0" applyAlignment="0" applyProtection="0"/>
    <xf numFmtId="179" fontId="14" fillId="9" borderId="23" applyNumberFormat="0" applyFont="0" applyAlignment="0" applyProtection="0"/>
    <xf numFmtId="0" fontId="14" fillId="9" borderId="23" applyNumberFormat="0" applyFont="0" applyAlignment="0" applyProtection="0"/>
    <xf numFmtId="0" fontId="14" fillId="9" borderId="23" applyNumberFormat="0" applyFont="0" applyAlignment="0" applyProtection="0"/>
    <xf numFmtId="0" fontId="14" fillId="9" borderId="23" applyNumberFormat="0" applyFont="0" applyAlignment="0" applyProtection="0"/>
    <xf numFmtId="169" fontId="23" fillId="7" borderId="20" applyNumberFormat="0" applyAlignment="0" applyProtection="0"/>
    <xf numFmtId="0" fontId="23" fillId="7" borderId="20" applyNumberFormat="0" applyAlignment="0" applyProtection="0"/>
    <xf numFmtId="179" fontId="23" fillId="7" borderId="20" applyNumberFormat="0" applyAlignment="0" applyProtection="0"/>
    <xf numFmtId="169" fontId="23" fillId="7" borderId="20" applyNumberFormat="0" applyAlignment="0" applyProtection="0"/>
    <xf numFmtId="179" fontId="23" fillId="7" borderId="20"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5" fillId="0" borderId="0" applyFont="0" applyFill="0" applyBorder="0" applyAlignment="0" applyProtection="0"/>
    <xf numFmtId="9" fontId="34" fillId="0" borderId="0" applyFont="0" applyFill="0" applyBorder="0" applyAlignment="0" applyProtection="0"/>
    <xf numFmtId="9" fontId="3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4"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7" fillId="0" borderId="0" applyFont="0" applyFill="0" applyBorder="0" applyAlignment="0" applyProtection="0"/>
    <xf numFmtId="9" fontId="32"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5" fillId="0" borderId="0" applyFont="0" applyFill="0" applyBorder="0" applyAlignment="0" applyProtection="0"/>
    <xf numFmtId="169" fontId="33" fillId="0" borderId="0">
      <alignment vertical="top"/>
    </xf>
    <xf numFmtId="169" fontId="15" fillId="0" borderId="0" applyNumberFormat="0" applyFill="0" applyBorder="0" applyAlignment="0" applyProtection="0"/>
    <xf numFmtId="0" fontId="15" fillId="0" borderId="0" applyNumberFormat="0" applyFill="0" applyBorder="0" applyAlignment="0" applyProtection="0"/>
    <xf numFmtId="179" fontId="15" fillId="0" borderId="0" applyNumberFormat="0" applyFill="0" applyBorder="0" applyAlignment="0" applyProtection="0"/>
    <xf numFmtId="169" fontId="15" fillId="0" borderId="0" applyNumberFormat="0" applyFill="0" applyBorder="0" applyAlignment="0" applyProtection="0"/>
    <xf numFmtId="179" fontId="15" fillId="0" borderId="0" applyNumberFormat="0" applyFill="0" applyBorder="0" applyAlignment="0" applyProtection="0"/>
    <xf numFmtId="169" fontId="29" fillId="0" borderId="24" applyNumberFormat="0" applyFill="0" applyAlignment="0" applyProtection="0"/>
    <xf numFmtId="0" fontId="29" fillId="0" borderId="24" applyNumberFormat="0" applyFill="0" applyAlignment="0" applyProtection="0"/>
    <xf numFmtId="179" fontId="29" fillId="0" borderId="24" applyNumberFormat="0" applyFill="0" applyAlignment="0" applyProtection="0"/>
    <xf numFmtId="169" fontId="29" fillId="0" borderId="24" applyNumberFormat="0" applyFill="0" applyAlignment="0" applyProtection="0"/>
    <xf numFmtId="179" fontId="29" fillId="0" borderId="24" applyNumberFormat="0" applyFill="0" applyAlignment="0" applyProtection="0"/>
    <xf numFmtId="195" fontId="32" fillId="0" borderId="0" applyFont="0" applyFill="0" applyBorder="0" applyAlignment="0" applyProtection="0"/>
    <xf numFmtId="169" fontId="27" fillId="0" borderId="0" applyNumberFormat="0" applyFill="0" applyBorder="0" applyAlignment="0" applyProtection="0"/>
    <xf numFmtId="0" fontId="27" fillId="0" borderId="0" applyNumberFormat="0" applyFill="0" applyBorder="0" applyAlignment="0" applyProtection="0"/>
    <xf numFmtId="179" fontId="27" fillId="0" borderId="0" applyNumberFormat="0" applyFill="0" applyBorder="0" applyAlignment="0" applyProtection="0"/>
    <xf numFmtId="169" fontId="27" fillId="0" borderId="0" applyNumberFormat="0" applyFill="0" applyBorder="0" applyAlignment="0" applyProtection="0"/>
    <xf numFmtId="179" fontId="27" fillId="0" borderId="0" applyNumberFormat="0" applyFill="0" applyBorder="0" applyAlignment="0" applyProtection="0"/>
    <xf numFmtId="0" fontId="11" fillId="0" borderId="0"/>
    <xf numFmtId="0" fontId="45" fillId="0" borderId="0" applyNumberFormat="0" applyFill="0" applyBorder="0" applyAlignment="0" applyProtection="0"/>
  </cellStyleXfs>
  <cellXfs count="101">
    <xf numFmtId="0" fontId="0" fillId="0" borderId="0" xfId="0"/>
    <xf numFmtId="0" fontId="0" fillId="2" borderId="0" xfId="0" applyFill="1"/>
    <xf numFmtId="0" fontId="1" fillId="0" borderId="15" xfId="0" applyFont="1" applyBorder="1"/>
    <xf numFmtId="0" fontId="2" fillId="0" borderId="0" xfId="0" applyFont="1"/>
    <xf numFmtId="0" fontId="3" fillId="0" borderId="0" xfId="0" applyFont="1"/>
    <xf numFmtId="164" fontId="3" fillId="0" borderId="0" xfId="0" applyNumberFormat="1" applyFont="1" applyAlignment="1">
      <alignment horizontal="right"/>
    </xf>
    <xf numFmtId="0" fontId="4" fillId="0" borderId="0" xfId="0" applyFont="1"/>
    <xf numFmtId="0" fontId="2" fillId="0" borderId="1" xfId="0" applyFont="1" applyBorder="1"/>
    <xf numFmtId="0" fontId="3" fillId="0" borderId="2" xfId="0" applyFont="1" applyBorder="1"/>
    <xf numFmtId="165" fontId="3" fillId="0" borderId="3" xfId="0" applyNumberFormat="1" applyFont="1" applyBorder="1" applyAlignment="1" applyProtection="1">
      <alignment horizontal="right"/>
      <protection locked="0"/>
    </xf>
    <xf numFmtId="0" fontId="2" fillId="0" borderId="4" xfId="0" applyFont="1" applyBorder="1"/>
    <xf numFmtId="0" fontId="3" fillId="0" borderId="5" xfId="0" applyFont="1" applyBorder="1"/>
    <xf numFmtId="165" fontId="3" fillId="0" borderId="6" xfId="0" applyNumberFormat="1" applyFont="1" applyBorder="1" applyAlignment="1">
      <alignment horizontal="right"/>
    </xf>
    <xf numFmtId="0" fontId="2" fillId="0" borderId="7" xfId="0" applyFont="1" applyBorder="1"/>
    <xf numFmtId="0" fontId="3" fillId="0" borderId="8"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164" fontId="6" fillId="0" borderId="0" xfId="0" applyNumberFormat="1" applyFont="1" applyAlignment="1">
      <alignment horizontal="right"/>
    </xf>
    <xf numFmtId="0" fontId="6" fillId="0" borderId="0" xfId="0" applyFont="1"/>
    <xf numFmtId="0" fontId="7" fillId="0" borderId="4" xfId="0" applyFont="1" applyBorder="1"/>
    <xf numFmtId="0" fontId="7" fillId="0" borderId="5" xfId="0" applyFont="1" applyBorder="1"/>
    <xf numFmtId="164" fontId="5" fillId="0" borderId="6" xfId="0" applyNumberFormat="1" applyFont="1" applyBorder="1" applyAlignment="1">
      <alignment horizontal="center"/>
    </xf>
    <xf numFmtId="164" fontId="5" fillId="0" borderId="10" xfId="0" applyNumberFormat="1" applyFont="1" applyBorder="1" applyAlignment="1">
      <alignment horizontal="center"/>
    </xf>
    <xf numFmtId="0" fontId="7" fillId="0" borderId="11" xfId="0" applyFont="1" applyBorder="1" applyAlignment="1" applyProtection="1">
      <alignment horizontal="left"/>
      <protection hidden="1"/>
    </xf>
    <xf numFmtId="164" fontId="3" fillId="0" borderId="12" xfId="0" applyNumberFormat="1" applyFont="1" applyBorder="1" applyAlignment="1" applyProtection="1">
      <alignment horizontal="right"/>
      <protection locked="0"/>
    </xf>
    <xf numFmtId="164" fontId="3" fillId="0" borderId="13" xfId="0" applyNumberFormat="1" applyFont="1" applyBorder="1" applyAlignment="1" applyProtection="1">
      <alignment horizontal="right"/>
      <protection locked="0"/>
    </xf>
    <xf numFmtId="164" fontId="3" fillId="0" borderId="3" xfId="0" applyNumberFormat="1" applyFont="1" applyBorder="1" applyAlignment="1">
      <alignment horizontal="right"/>
    </xf>
    <xf numFmtId="164" fontId="3" fillId="0" borderId="12" xfId="0" applyNumberFormat="1" applyFont="1" applyBorder="1" applyAlignment="1">
      <alignment horizontal="right"/>
    </xf>
    <xf numFmtId="0" fontId="3" fillId="0" borderId="8" xfId="0" applyFont="1" applyBorder="1"/>
    <xf numFmtId="164" fontId="6" fillId="0" borderId="0" xfId="0" applyNumberFormat="1" applyFont="1" applyAlignment="1">
      <alignment horizontal="center"/>
    </xf>
    <xf numFmtId="164" fontId="6" fillId="0" borderId="0" xfId="0" applyNumberFormat="1" applyFont="1"/>
    <xf numFmtId="0" fontId="5" fillId="0" borderId="4" xfId="0" applyFont="1" applyBorder="1"/>
    <xf numFmtId="0" fontId="5" fillId="0" borderId="5" xfId="0" applyFont="1" applyBorder="1" applyAlignment="1">
      <alignment vertical="center"/>
    </xf>
    <xf numFmtId="0" fontId="2" fillId="0" borderId="8" xfId="0" applyFont="1" applyBorder="1"/>
    <xf numFmtId="0" fontId="3" fillId="0" borderId="11" xfId="0" applyFont="1" applyBorder="1"/>
    <xf numFmtId="0" fontId="3" fillId="0" borderId="7" xfId="0" applyFont="1" applyBorder="1"/>
    <xf numFmtId="0" fontId="7" fillId="0" borderId="0" xfId="0" applyFont="1"/>
    <xf numFmtId="0" fontId="8" fillId="0" borderId="0" xfId="0" applyFont="1" applyAlignment="1">
      <alignment vertical="center"/>
    </xf>
    <xf numFmtId="0" fontId="9" fillId="0" borderId="0" xfId="0" applyFont="1"/>
    <xf numFmtId="166" fontId="3" fillId="0" borderId="12" xfId="0" applyNumberFormat="1" applyFont="1" applyBorder="1" applyAlignment="1">
      <alignment horizontal="right"/>
    </xf>
    <xf numFmtId="166" fontId="3" fillId="0" borderId="9" xfId="0" applyNumberFormat="1" applyFont="1" applyBorder="1" applyAlignment="1">
      <alignment horizontal="right"/>
    </xf>
    <xf numFmtId="166" fontId="2" fillId="0" borderId="9" xfId="0" applyNumberFormat="1" applyFont="1" applyBorder="1"/>
    <xf numFmtId="166" fontId="3" fillId="0" borderId="12" xfId="0" applyNumberFormat="1" applyFont="1" applyBorder="1" applyProtection="1">
      <protection locked="0"/>
    </xf>
    <xf numFmtId="166" fontId="3" fillId="0" borderId="13" xfId="0" applyNumberFormat="1" applyFont="1" applyBorder="1" applyProtection="1">
      <protection locked="0"/>
    </xf>
    <xf numFmtId="166" fontId="3" fillId="0" borderId="12" xfId="0" applyNumberFormat="1" applyFont="1" applyBorder="1"/>
    <xf numFmtId="166" fontId="3" fillId="0" borderId="9" xfId="0" applyNumberFormat="1" applyFont="1" applyBorder="1" applyProtection="1">
      <protection locked="0"/>
    </xf>
    <xf numFmtId="166" fontId="3" fillId="0" borderId="9" xfId="0" applyNumberFormat="1" applyFont="1" applyBorder="1"/>
    <xf numFmtId="166" fontId="3" fillId="0" borderId="14" xfId="0" applyNumberFormat="1" applyFont="1" applyBorder="1" applyProtection="1">
      <protection locked="0"/>
    </xf>
    <xf numFmtId="0" fontId="3" fillId="0" borderId="0" xfId="0" applyFont="1" applyAlignment="1">
      <alignment horizontal="right"/>
    </xf>
    <xf numFmtId="0" fontId="3" fillId="0" borderId="0" xfId="0" applyFont="1" applyAlignment="1">
      <alignment horizontal="left"/>
    </xf>
    <xf numFmtId="0" fontId="4" fillId="0" borderId="6" xfId="0" applyFont="1" applyBorder="1" applyProtection="1">
      <protection locked="0"/>
    </xf>
    <xf numFmtId="0" fontId="0" fillId="2" borderId="15" xfId="0" applyFill="1" applyBorder="1"/>
    <xf numFmtId="164" fontId="10" fillId="0" borderId="0" xfId="0" applyNumberFormat="1" applyFont="1" applyAlignment="1">
      <alignment horizontal="right"/>
    </xf>
    <xf numFmtId="164" fontId="3" fillId="0" borderId="0" xfId="0" applyNumberFormat="1" applyFont="1" applyAlignment="1">
      <alignment horizontal="left"/>
    </xf>
    <xf numFmtId="0" fontId="7" fillId="0" borderId="0" xfId="0" applyFont="1" applyAlignment="1">
      <alignment horizontal="left" vertical="center"/>
    </xf>
    <xf numFmtId="0" fontId="7" fillId="0" borderId="0" xfId="0" applyFont="1" applyAlignment="1">
      <alignment horizontal="left"/>
    </xf>
    <xf numFmtId="164" fontId="7" fillId="0" borderId="0" xfId="0" applyNumberFormat="1" applyFont="1" applyAlignment="1">
      <alignment horizontal="left"/>
    </xf>
    <xf numFmtId="0" fontId="45" fillId="0" borderId="0" xfId="12106" applyProtection="1"/>
    <xf numFmtId="166" fontId="2" fillId="0" borderId="0" xfId="0" applyNumberFormat="1" applyFont="1"/>
    <xf numFmtId="0" fontId="3" fillId="0" borderId="4" xfId="0" applyFont="1" applyBorder="1"/>
    <xf numFmtId="166" fontId="3" fillId="0" borderId="6" xfId="0" applyNumberFormat="1" applyFont="1" applyBorder="1" applyProtection="1">
      <protection locked="0"/>
    </xf>
    <xf numFmtId="166" fontId="3" fillId="0" borderId="10" xfId="0" applyNumberFormat="1" applyFont="1" applyBorder="1" applyProtection="1">
      <protection locked="0"/>
    </xf>
    <xf numFmtId="166" fontId="3" fillId="0" borderId="6" xfId="0" applyNumberFormat="1" applyFont="1" applyBorder="1"/>
    <xf numFmtId="0" fontId="7" fillId="0" borderId="0" xfId="0" applyFont="1" applyAlignment="1">
      <alignment horizontal="left" vertical="center" wrapText="1"/>
    </xf>
    <xf numFmtId="166" fontId="2" fillId="0" borderId="12" xfId="0" applyNumberFormat="1" applyFont="1" applyBorder="1"/>
    <xf numFmtId="166" fontId="2" fillId="0" borderId="3" xfId="0" applyNumberFormat="1" applyFont="1" applyBorder="1"/>
    <xf numFmtId="166" fontId="2" fillId="0" borderId="13" xfId="0" applyNumberFormat="1" applyFont="1" applyBorder="1"/>
    <xf numFmtId="0" fontId="7" fillId="0" borderId="0" xfId="0" applyFont="1" applyAlignment="1">
      <alignment vertical="center" wrapText="1"/>
    </xf>
    <xf numFmtId="0" fontId="7" fillId="0" borderId="0" xfId="0" applyFont="1" applyAlignment="1">
      <alignment wrapText="1"/>
    </xf>
    <xf numFmtId="0" fontId="0" fillId="0" borderId="0" xfId="0" applyAlignment="1">
      <alignment wrapText="1"/>
    </xf>
    <xf numFmtId="0" fontId="0" fillId="0" borderId="0" xfId="0" applyAlignment="1">
      <alignment vertical="center" wrapText="1"/>
    </xf>
    <xf numFmtId="0" fontId="0" fillId="0" borderId="0" xfId="0" applyAlignment="1">
      <alignment horizontal="left" vertical="center" wrapText="1"/>
    </xf>
    <xf numFmtId="49" fontId="0" fillId="0" borderId="0" xfId="0" applyNumberFormat="1" applyAlignment="1">
      <alignment horizontal="center" vertical="center" wrapText="1"/>
    </xf>
    <xf numFmtId="49" fontId="0" fillId="0" borderId="0" xfId="0" applyNumberFormat="1" applyAlignment="1">
      <alignment horizontal="center" wrapText="1"/>
    </xf>
    <xf numFmtId="166" fontId="3" fillId="0" borderId="0" xfId="0" applyNumberFormat="1" applyFont="1" applyProtection="1">
      <protection locked="0"/>
    </xf>
    <xf numFmtId="0" fontId="0" fillId="0" borderId="0" xfId="0" applyAlignment="1">
      <alignment vertical="center"/>
    </xf>
    <xf numFmtId="0" fontId="2" fillId="34" borderId="7" xfId="0" applyFont="1" applyFill="1" applyBorder="1"/>
    <xf numFmtId="0" fontId="2" fillId="34" borderId="8" xfId="0" applyFont="1" applyFill="1" applyBorder="1"/>
    <xf numFmtId="166" fontId="2" fillId="34" borderId="9" xfId="0" applyNumberFormat="1" applyFont="1" applyFill="1" applyBorder="1"/>
    <xf numFmtId="0" fontId="2" fillId="34" borderId="0" xfId="0" applyFont="1" applyFill="1"/>
    <xf numFmtId="0" fontId="4" fillId="34" borderId="0" xfId="0" applyFont="1" applyFill="1"/>
    <xf numFmtId="0" fontId="3" fillId="34" borderId="11" xfId="0" applyFont="1" applyFill="1" applyBorder="1"/>
    <xf numFmtId="0" fontId="3" fillId="34" borderId="0" xfId="0" applyFont="1" applyFill="1"/>
    <xf numFmtId="166" fontId="3" fillId="34" borderId="12" xfId="0" applyNumberFormat="1" applyFont="1" applyFill="1" applyBorder="1"/>
    <xf numFmtId="166" fontId="3" fillId="0" borderId="0" xfId="0" applyNumberFormat="1" applyFont="1"/>
    <xf numFmtId="0" fontId="7" fillId="0" borderId="8" xfId="0" applyFont="1" applyBorder="1"/>
    <xf numFmtId="0" fontId="7" fillId="0" borderId="7" xfId="0" applyFont="1" applyBorder="1" applyAlignment="1" applyProtection="1">
      <alignment horizontal="left"/>
      <protection hidden="1"/>
    </xf>
    <xf numFmtId="164" fontId="3" fillId="0" borderId="3" xfId="0" applyNumberFormat="1" applyFont="1" applyBorder="1" applyAlignment="1" applyProtection="1">
      <alignment horizontal="right"/>
      <protection locked="0"/>
    </xf>
    <xf numFmtId="0" fontId="2" fillId="0" borderId="14" xfId="0" applyFont="1" applyBorder="1"/>
    <xf numFmtId="0" fontId="9" fillId="0" borderId="8" xfId="0" applyFont="1" applyBorder="1"/>
    <xf numFmtId="0" fontId="2" fillId="0" borderId="10" xfId="0" applyFont="1" applyBorder="1"/>
    <xf numFmtId="0" fontId="3" fillId="0" borderId="14" xfId="0" applyFont="1" applyBorder="1"/>
    <xf numFmtId="0" fontId="0" fillId="0" borderId="0" xfId="0" applyAlignment="1">
      <alignment horizontal="left"/>
    </xf>
    <xf numFmtId="0" fontId="3" fillId="0" borderId="0" xfId="0" applyFont="1" applyAlignment="1">
      <alignment wrapText="1"/>
    </xf>
    <xf numFmtId="0" fontId="0" fillId="0" borderId="0" xfId="0" applyAlignment="1">
      <alignment horizontal="left" vertical="center"/>
    </xf>
    <xf numFmtId="0" fontId="2" fillId="0" borderId="5" xfId="0" applyFont="1" applyBorder="1"/>
    <xf numFmtId="0" fontId="3" fillId="0" borderId="10" xfId="0" applyFont="1" applyBorder="1"/>
    <xf numFmtId="166" fontId="2" fillId="0" borderId="7" xfId="0" applyNumberFormat="1" applyFont="1" applyBorder="1"/>
    <xf numFmtId="166" fontId="2" fillId="0" borderId="6" xfId="0" applyNumberFormat="1" applyFont="1" applyBorder="1"/>
    <xf numFmtId="0" fontId="0" fillId="2" borderId="0" xfId="0" applyFill="1" applyAlignment="1">
      <alignment wrapText="1"/>
    </xf>
    <xf numFmtId="0" fontId="4" fillId="0" borderId="0" xfId="0" applyFont="1" applyAlignment="1" applyProtection="1">
      <alignment vertical="top" wrapText="1"/>
      <protection locked="0"/>
    </xf>
  </cellXfs>
  <cellStyles count="12107">
    <cellStyle name="$" xfId="4" xr:uid="{00000000-0005-0000-0000-000000000000}"/>
    <cellStyle name="$ 10" xfId="5" xr:uid="{00000000-0005-0000-0000-000001000000}"/>
    <cellStyle name="$ 10 2" xfId="6" xr:uid="{00000000-0005-0000-0000-000002000000}"/>
    <cellStyle name="$ 10 3" xfId="7" xr:uid="{00000000-0005-0000-0000-000003000000}"/>
    <cellStyle name="$ 10 4" xfId="8" xr:uid="{00000000-0005-0000-0000-000004000000}"/>
    <cellStyle name="$ 10 5" xfId="9" xr:uid="{00000000-0005-0000-0000-000005000000}"/>
    <cellStyle name="$ 11" xfId="10" xr:uid="{00000000-0005-0000-0000-000006000000}"/>
    <cellStyle name="$ 11 2" xfId="11" xr:uid="{00000000-0005-0000-0000-000007000000}"/>
    <cellStyle name="$ 11 3" xfId="12" xr:uid="{00000000-0005-0000-0000-000008000000}"/>
    <cellStyle name="$ 11 4" xfId="13" xr:uid="{00000000-0005-0000-0000-000009000000}"/>
    <cellStyle name="$ 12" xfId="14" xr:uid="{00000000-0005-0000-0000-00000A000000}"/>
    <cellStyle name="$ 13" xfId="15" xr:uid="{00000000-0005-0000-0000-00000B000000}"/>
    <cellStyle name="$ 2" xfId="16" xr:uid="{00000000-0005-0000-0000-00000C000000}"/>
    <cellStyle name="$ 2 10" xfId="17" xr:uid="{00000000-0005-0000-0000-00000D000000}"/>
    <cellStyle name="$ 2 10 2" xfId="18" xr:uid="{00000000-0005-0000-0000-00000E000000}"/>
    <cellStyle name="$ 2 10 3" xfId="19" xr:uid="{00000000-0005-0000-0000-00000F000000}"/>
    <cellStyle name="$ 2 10 4" xfId="20" xr:uid="{00000000-0005-0000-0000-000010000000}"/>
    <cellStyle name="$ 2 10 5" xfId="21" xr:uid="{00000000-0005-0000-0000-000011000000}"/>
    <cellStyle name="$ 2 11" xfId="22" xr:uid="{00000000-0005-0000-0000-000012000000}"/>
    <cellStyle name="$ 2 11 2" xfId="23" xr:uid="{00000000-0005-0000-0000-000013000000}"/>
    <cellStyle name="$ 2 11 3" xfId="24" xr:uid="{00000000-0005-0000-0000-000014000000}"/>
    <cellStyle name="$ 2 11 4" xfId="25" xr:uid="{00000000-0005-0000-0000-000015000000}"/>
    <cellStyle name="$ 2 11 5" xfId="26" xr:uid="{00000000-0005-0000-0000-000016000000}"/>
    <cellStyle name="$ 2 12" xfId="27" xr:uid="{00000000-0005-0000-0000-000017000000}"/>
    <cellStyle name="$ 2 12 2" xfId="28" xr:uid="{00000000-0005-0000-0000-000018000000}"/>
    <cellStyle name="$ 2 12 3" xfId="29" xr:uid="{00000000-0005-0000-0000-000019000000}"/>
    <cellStyle name="$ 2 12 4" xfId="30" xr:uid="{00000000-0005-0000-0000-00001A000000}"/>
    <cellStyle name="$ 2 12 5" xfId="31" xr:uid="{00000000-0005-0000-0000-00001B000000}"/>
    <cellStyle name="$ 2 13" xfId="32" xr:uid="{00000000-0005-0000-0000-00001C000000}"/>
    <cellStyle name="$ 2 13 2" xfId="33" xr:uid="{00000000-0005-0000-0000-00001D000000}"/>
    <cellStyle name="$ 2 13 3" xfId="34" xr:uid="{00000000-0005-0000-0000-00001E000000}"/>
    <cellStyle name="$ 2 13 4" xfId="35" xr:uid="{00000000-0005-0000-0000-00001F000000}"/>
    <cellStyle name="$ 2 13 5" xfId="36" xr:uid="{00000000-0005-0000-0000-000020000000}"/>
    <cellStyle name="$ 2 14" xfId="37" xr:uid="{00000000-0005-0000-0000-000021000000}"/>
    <cellStyle name="$ 2 14 2" xfId="38" xr:uid="{00000000-0005-0000-0000-000022000000}"/>
    <cellStyle name="$ 2 14 3" xfId="39" xr:uid="{00000000-0005-0000-0000-000023000000}"/>
    <cellStyle name="$ 2 14 4" xfId="40" xr:uid="{00000000-0005-0000-0000-000024000000}"/>
    <cellStyle name="$ 2 14 5" xfId="41" xr:uid="{00000000-0005-0000-0000-000025000000}"/>
    <cellStyle name="$ 2 15" xfId="42" xr:uid="{00000000-0005-0000-0000-000026000000}"/>
    <cellStyle name="$ 2 15 2" xfId="43" xr:uid="{00000000-0005-0000-0000-000027000000}"/>
    <cellStyle name="$ 2 15 3" xfId="44" xr:uid="{00000000-0005-0000-0000-000028000000}"/>
    <cellStyle name="$ 2 16" xfId="45" xr:uid="{00000000-0005-0000-0000-000029000000}"/>
    <cellStyle name="$ 2 17" xfId="46" xr:uid="{00000000-0005-0000-0000-00002A000000}"/>
    <cellStyle name="$ 2 18" xfId="47" xr:uid="{00000000-0005-0000-0000-00002B000000}"/>
    <cellStyle name="$ 2 2" xfId="48" xr:uid="{00000000-0005-0000-0000-00002C000000}"/>
    <cellStyle name="$ 2 2 2" xfId="49" xr:uid="{00000000-0005-0000-0000-00002D000000}"/>
    <cellStyle name="$ 2 2 2 2" xfId="50" xr:uid="{00000000-0005-0000-0000-00002E000000}"/>
    <cellStyle name="$ 2 2 2 2 2" xfId="51" xr:uid="{00000000-0005-0000-0000-00002F000000}"/>
    <cellStyle name="$ 2 2 2 2 3" xfId="52" xr:uid="{00000000-0005-0000-0000-000030000000}"/>
    <cellStyle name="$ 2 2 2 2 4" xfId="53" xr:uid="{00000000-0005-0000-0000-000031000000}"/>
    <cellStyle name="$ 2 2 2 2 5" xfId="54" xr:uid="{00000000-0005-0000-0000-000032000000}"/>
    <cellStyle name="$ 2 2 2 3" xfId="55" xr:uid="{00000000-0005-0000-0000-000033000000}"/>
    <cellStyle name="$ 2 2 2 3 2" xfId="56" xr:uid="{00000000-0005-0000-0000-000034000000}"/>
    <cellStyle name="$ 2 2 2 3 3" xfId="57" xr:uid="{00000000-0005-0000-0000-000035000000}"/>
    <cellStyle name="$ 2 2 2 4" xfId="58" xr:uid="{00000000-0005-0000-0000-000036000000}"/>
    <cellStyle name="$ 2 2 2 5" xfId="59" xr:uid="{00000000-0005-0000-0000-000037000000}"/>
    <cellStyle name="$ 2 2 2 6" xfId="60" xr:uid="{00000000-0005-0000-0000-000038000000}"/>
    <cellStyle name="$ 2 2 3" xfId="61" xr:uid="{00000000-0005-0000-0000-000039000000}"/>
    <cellStyle name="$ 2 2 3 2" xfId="62" xr:uid="{00000000-0005-0000-0000-00003A000000}"/>
    <cellStyle name="$ 2 2 4" xfId="63" xr:uid="{00000000-0005-0000-0000-00003B000000}"/>
    <cellStyle name="$ 2 2 5" xfId="64" xr:uid="{00000000-0005-0000-0000-00003C000000}"/>
    <cellStyle name="$ 2 3" xfId="65" xr:uid="{00000000-0005-0000-0000-00003D000000}"/>
    <cellStyle name="$ 2 3 2" xfId="66" xr:uid="{00000000-0005-0000-0000-00003E000000}"/>
    <cellStyle name="$ 2 3 2 2" xfId="67" xr:uid="{00000000-0005-0000-0000-00003F000000}"/>
    <cellStyle name="$ 2 3 2 3" xfId="68" xr:uid="{00000000-0005-0000-0000-000040000000}"/>
    <cellStyle name="$ 2 3 2 4" xfId="69" xr:uid="{00000000-0005-0000-0000-000041000000}"/>
    <cellStyle name="$ 2 3 2 5" xfId="70" xr:uid="{00000000-0005-0000-0000-000042000000}"/>
    <cellStyle name="$ 2 3 3" xfId="71" xr:uid="{00000000-0005-0000-0000-000043000000}"/>
    <cellStyle name="$ 2 3 3 2" xfId="72" xr:uid="{00000000-0005-0000-0000-000044000000}"/>
    <cellStyle name="$ 2 3 3 3" xfId="73" xr:uid="{00000000-0005-0000-0000-000045000000}"/>
    <cellStyle name="$ 2 3 4" xfId="74" xr:uid="{00000000-0005-0000-0000-000046000000}"/>
    <cellStyle name="$ 2 3 5" xfId="75" xr:uid="{00000000-0005-0000-0000-000047000000}"/>
    <cellStyle name="$ 2 3 6" xfId="76" xr:uid="{00000000-0005-0000-0000-000048000000}"/>
    <cellStyle name="$ 2 4" xfId="77" xr:uid="{00000000-0005-0000-0000-000049000000}"/>
    <cellStyle name="$ 2 4 2" xfId="78" xr:uid="{00000000-0005-0000-0000-00004A000000}"/>
    <cellStyle name="$ 2 4 3" xfId="79" xr:uid="{00000000-0005-0000-0000-00004B000000}"/>
    <cellStyle name="$ 2 4 4" xfId="80" xr:uid="{00000000-0005-0000-0000-00004C000000}"/>
    <cellStyle name="$ 2 4 5" xfId="81" xr:uid="{00000000-0005-0000-0000-00004D000000}"/>
    <cellStyle name="$ 2 4 6" xfId="82" xr:uid="{00000000-0005-0000-0000-00004E000000}"/>
    <cellStyle name="$ 2 5" xfId="83" xr:uid="{00000000-0005-0000-0000-00004F000000}"/>
    <cellStyle name="$ 2 5 2" xfId="84" xr:uid="{00000000-0005-0000-0000-000050000000}"/>
    <cellStyle name="$ 2 5 3" xfId="85" xr:uid="{00000000-0005-0000-0000-000051000000}"/>
    <cellStyle name="$ 2 5 4" xfId="86" xr:uid="{00000000-0005-0000-0000-000052000000}"/>
    <cellStyle name="$ 2 5 5" xfId="87" xr:uid="{00000000-0005-0000-0000-000053000000}"/>
    <cellStyle name="$ 2 6" xfId="88" xr:uid="{00000000-0005-0000-0000-000054000000}"/>
    <cellStyle name="$ 2 6 2" xfId="89" xr:uid="{00000000-0005-0000-0000-000055000000}"/>
    <cellStyle name="$ 2 6 3" xfId="90" xr:uid="{00000000-0005-0000-0000-000056000000}"/>
    <cellStyle name="$ 2 6 4" xfId="91" xr:uid="{00000000-0005-0000-0000-000057000000}"/>
    <cellStyle name="$ 2 6 5" xfId="92" xr:uid="{00000000-0005-0000-0000-000058000000}"/>
    <cellStyle name="$ 2 7" xfId="93" xr:uid="{00000000-0005-0000-0000-000059000000}"/>
    <cellStyle name="$ 2 7 2" xfId="94" xr:uid="{00000000-0005-0000-0000-00005A000000}"/>
    <cellStyle name="$ 2 7 3" xfId="95" xr:uid="{00000000-0005-0000-0000-00005B000000}"/>
    <cellStyle name="$ 2 7 4" xfId="96" xr:uid="{00000000-0005-0000-0000-00005C000000}"/>
    <cellStyle name="$ 2 7 5" xfId="97" xr:uid="{00000000-0005-0000-0000-00005D000000}"/>
    <cellStyle name="$ 2 8" xfId="98" xr:uid="{00000000-0005-0000-0000-00005E000000}"/>
    <cellStyle name="$ 2 8 2" xfId="99" xr:uid="{00000000-0005-0000-0000-00005F000000}"/>
    <cellStyle name="$ 2 8 3" xfId="100" xr:uid="{00000000-0005-0000-0000-000060000000}"/>
    <cellStyle name="$ 2 8 4" xfId="101" xr:uid="{00000000-0005-0000-0000-000061000000}"/>
    <cellStyle name="$ 2 8 5" xfId="102" xr:uid="{00000000-0005-0000-0000-000062000000}"/>
    <cellStyle name="$ 2 9" xfId="103" xr:uid="{00000000-0005-0000-0000-000063000000}"/>
    <cellStyle name="$ 2 9 2" xfId="104" xr:uid="{00000000-0005-0000-0000-000064000000}"/>
    <cellStyle name="$ 2 9 3" xfId="105" xr:uid="{00000000-0005-0000-0000-000065000000}"/>
    <cellStyle name="$ 2 9 4" xfId="106" xr:uid="{00000000-0005-0000-0000-000066000000}"/>
    <cellStyle name="$ 2 9 5" xfId="107" xr:uid="{00000000-0005-0000-0000-000067000000}"/>
    <cellStyle name="$ 2_Cassava" xfId="108" xr:uid="{00000000-0005-0000-0000-000068000000}"/>
    <cellStyle name="$ 3" xfId="109" xr:uid="{00000000-0005-0000-0000-000069000000}"/>
    <cellStyle name="$ 3 2" xfId="110" xr:uid="{00000000-0005-0000-0000-00006A000000}"/>
    <cellStyle name="$ 3 3" xfId="111" xr:uid="{00000000-0005-0000-0000-00006B000000}"/>
    <cellStyle name="$ 3 3 2" xfId="112" xr:uid="{00000000-0005-0000-0000-00006C000000}"/>
    <cellStyle name="$ 3 3 3" xfId="113" xr:uid="{00000000-0005-0000-0000-00006D000000}"/>
    <cellStyle name="$ 3 3 4" xfId="114" xr:uid="{00000000-0005-0000-0000-00006E000000}"/>
    <cellStyle name="$ 3 3 5" xfId="115" xr:uid="{00000000-0005-0000-0000-00006F000000}"/>
    <cellStyle name="$ 3 4" xfId="116" xr:uid="{00000000-0005-0000-0000-000070000000}"/>
    <cellStyle name="$ 3 5" xfId="117" xr:uid="{00000000-0005-0000-0000-000071000000}"/>
    <cellStyle name="$ 4" xfId="118" xr:uid="{00000000-0005-0000-0000-000072000000}"/>
    <cellStyle name="$ 4 2" xfId="119" xr:uid="{00000000-0005-0000-0000-000073000000}"/>
    <cellStyle name="$ 4 3" xfId="120" xr:uid="{00000000-0005-0000-0000-000074000000}"/>
    <cellStyle name="$ 4 3 2" xfId="121" xr:uid="{00000000-0005-0000-0000-000075000000}"/>
    <cellStyle name="$ 4 3 3" xfId="122" xr:uid="{00000000-0005-0000-0000-000076000000}"/>
    <cellStyle name="$ 4 3 4" xfId="123" xr:uid="{00000000-0005-0000-0000-000077000000}"/>
    <cellStyle name="$ 4 3 5" xfId="124" xr:uid="{00000000-0005-0000-0000-000078000000}"/>
    <cellStyle name="$ 4 4" xfId="125" xr:uid="{00000000-0005-0000-0000-000079000000}"/>
    <cellStyle name="$ 5" xfId="126" xr:uid="{00000000-0005-0000-0000-00007A000000}"/>
    <cellStyle name="$ 5 2" xfId="127" xr:uid="{00000000-0005-0000-0000-00007B000000}"/>
    <cellStyle name="$ 5 3" xfId="128" xr:uid="{00000000-0005-0000-0000-00007C000000}"/>
    <cellStyle name="$ 5 4" xfId="129" xr:uid="{00000000-0005-0000-0000-00007D000000}"/>
    <cellStyle name="$ 5 5" xfId="130" xr:uid="{00000000-0005-0000-0000-00007E000000}"/>
    <cellStyle name="$ 6" xfId="131" xr:uid="{00000000-0005-0000-0000-00007F000000}"/>
    <cellStyle name="$ 6 2" xfId="132" xr:uid="{00000000-0005-0000-0000-000080000000}"/>
    <cellStyle name="$ 6 3" xfId="133" xr:uid="{00000000-0005-0000-0000-000081000000}"/>
    <cellStyle name="$ 6 4" xfId="134" xr:uid="{00000000-0005-0000-0000-000082000000}"/>
    <cellStyle name="$ 6 5" xfId="135" xr:uid="{00000000-0005-0000-0000-000083000000}"/>
    <cellStyle name="$ 7" xfId="136" xr:uid="{00000000-0005-0000-0000-000084000000}"/>
    <cellStyle name="$ 7 2" xfId="137" xr:uid="{00000000-0005-0000-0000-000085000000}"/>
    <cellStyle name="$ 7 3" xfId="138" xr:uid="{00000000-0005-0000-0000-000086000000}"/>
    <cellStyle name="$ 7 4" xfId="139" xr:uid="{00000000-0005-0000-0000-000087000000}"/>
    <cellStyle name="$ 7 5" xfId="140" xr:uid="{00000000-0005-0000-0000-000088000000}"/>
    <cellStyle name="$ 8" xfId="141" xr:uid="{00000000-0005-0000-0000-000089000000}"/>
    <cellStyle name="$ 8 2" xfId="142" xr:uid="{00000000-0005-0000-0000-00008A000000}"/>
    <cellStyle name="$ 8 3" xfId="143" xr:uid="{00000000-0005-0000-0000-00008B000000}"/>
    <cellStyle name="$ 8 4" xfId="144" xr:uid="{00000000-0005-0000-0000-00008C000000}"/>
    <cellStyle name="$ 8 5" xfId="145" xr:uid="{00000000-0005-0000-0000-00008D000000}"/>
    <cellStyle name="$ 9" xfId="146" xr:uid="{00000000-0005-0000-0000-00008E000000}"/>
    <cellStyle name="$ 9 2" xfId="147" xr:uid="{00000000-0005-0000-0000-00008F000000}"/>
    <cellStyle name="$_Bonus Budget-All in $ (English)" xfId="148" xr:uid="{00000000-0005-0000-0000-000090000000}"/>
    <cellStyle name="$_Bonus Budget-All in $ (English) 2" xfId="149" xr:uid="{00000000-0005-0000-0000-000091000000}"/>
    <cellStyle name="$_Bonus Budget-All in $ (English) 3" xfId="150" xr:uid="{00000000-0005-0000-0000-000092000000}"/>
    <cellStyle name="$_Bonus Budget-All in $ (English) 4" xfId="151" xr:uid="{00000000-0005-0000-0000-000093000000}"/>
    <cellStyle name="$_Bonus Budget-All in $ (English) 5" xfId="152" xr:uid="{00000000-0005-0000-0000-000094000000}"/>
    <cellStyle name="$_Copy of Roadmap 2008 - Pivot" xfId="153" xr:uid="{00000000-0005-0000-0000-000095000000}"/>
    <cellStyle name="$_Copy of Roadmap 2008 - Pivot 2" xfId="154" xr:uid="{00000000-0005-0000-0000-000096000000}"/>
    <cellStyle name="$_MA 0208 V7 (2)" xfId="155" xr:uid="{00000000-0005-0000-0000-000097000000}"/>
    <cellStyle name="$_P IFRS 2_888 Holdings plc_07" xfId="156" xr:uid="{00000000-0005-0000-0000-000098000000}"/>
    <cellStyle name="$_P1023" xfId="157" xr:uid="{00000000-0005-0000-0000-000099000000}"/>
    <cellStyle name="$_Random - MA-Aug  08" xfId="158" xr:uid="{00000000-0005-0000-0000-00009A000000}"/>
    <cellStyle name="$_Random - MA-Aug  08 2" xfId="159" xr:uid="{00000000-0005-0000-0000-00009B000000}"/>
    <cellStyle name="$_SBC 300608 v4" xfId="160" xr:uid="{00000000-0005-0000-0000-00009C000000}"/>
    <cellStyle name="$_SBC 311208 v4" xfId="161" xr:uid="{00000000-0005-0000-0000-00009D000000}"/>
    <cellStyle name="$_sbp" xfId="162" xr:uid="{00000000-0005-0000-0000-00009E000000}"/>
    <cellStyle name="$_Share Options Workbook_888 Holdings plc_08" xfId="163" xr:uid="{00000000-0005-0000-0000-00009F000000}"/>
    <cellStyle name="$_Summary Grant 080408" xfId="164" xr:uid="{00000000-0005-0000-0000-0000A0000000}"/>
    <cellStyle name="$_Summary Grant 080408 2" xfId="165" xr:uid="{00000000-0005-0000-0000-0000A1000000}"/>
    <cellStyle name="$_Summary Grant 080408 2 2" xfId="166" xr:uid="{00000000-0005-0000-0000-0000A2000000}"/>
    <cellStyle name="$_Summary Grant 080408 2 3" xfId="167" xr:uid="{00000000-0005-0000-0000-0000A3000000}"/>
    <cellStyle name="$_Summary Grant 080408 3" xfId="168" xr:uid="{00000000-0005-0000-0000-0000A4000000}"/>
    <cellStyle name="$_Summary Grant 080408 4" xfId="169" xr:uid="{00000000-0005-0000-0000-0000A5000000}"/>
    <cellStyle name="$_Summary Grant 080408 5" xfId="170" xr:uid="{00000000-0005-0000-0000-0000A6000000}"/>
    <cellStyle name="$_Summary Grant 080408 6" xfId="171" xr:uid="{00000000-0005-0000-0000-0000A7000000}"/>
    <cellStyle name="=C:\WINNT\SYSTEM32\COMMAND.COM" xfId="172" xr:uid="{00000000-0005-0000-0000-0000A8000000}"/>
    <cellStyle name="=C:\WINNT\SYSTEM32\COMMAND.COM 2" xfId="173" xr:uid="{00000000-0005-0000-0000-0000A9000000}"/>
    <cellStyle name="=C:\WINNT\SYSTEM32\COMMAND.COM 3" xfId="174" xr:uid="{00000000-0005-0000-0000-0000AA000000}"/>
    <cellStyle name="20% - Accent1 2" xfId="175" xr:uid="{00000000-0005-0000-0000-0000AB000000}"/>
    <cellStyle name="20% - Accent1 2 2" xfId="176" xr:uid="{00000000-0005-0000-0000-0000AC000000}"/>
    <cellStyle name="20% - Accent1 2 2 2" xfId="177" xr:uid="{00000000-0005-0000-0000-0000AD000000}"/>
    <cellStyle name="20% - Accent1 2 3" xfId="178" xr:uid="{00000000-0005-0000-0000-0000AE000000}"/>
    <cellStyle name="20% - Accent1 2 4" xfId="179" xr:uid="{00000000-0005-0000-0000-0000AF000000}"/>
    <cellStyle name="20% - Accent1 3" xfId="180" xr:uid="{00000000-0005-0000-0000-0000B0000000}"/>
    <cellStyle name="20% - Accent1 3 2" xfId="181" xr:uid="{00000000-0005-0000-0000-0000B1000000}"/>
    <cellStyle name="20% - Accent1 3 2 2" xfId="182" xr:uid="{00000000-0005-0000-0000-0000B2000000}"/>
    <cellStyle name="20% - Accent1 3 3" xfId="183" xr:uid="{00000000-0005-0000-0000-0000B3000000}"/>
    <cellStyle name="20% - Accent2 2" xfId="184" xr:uid="{00000000-0005-0000-0000-0000B4000000}"/>
    <cellStyle name="20% - Accent2 2 2" xfId="185" xr:uid="{00000000-0005-0000-0000-0000B5000000}"/>
    <cellStyle name="20% - Accent2 2 2 2" xfId="186" xr:uid="{00000000-0005-0000-0000-0000B6000000}"/>
    <cellStyle name="20% - Accent2 2 3" xfId="187" xr:uid="{00000000-0005-0000-0000-0000B7000000}"/>
    <cellStyle name="20% - Accent2 2 4" xfId="188" xr:uid="{00000000-0005-0000-0000-0000B8000000}"/>
    <cellStyle name="20% - Accent2 3" xfId="189" xr:uid="{00000000-0005-0000-0000-0000B9000000}"/>
    <cellStyle name="20% - Accent2 3 2" xfId="190" xr:uid="{00000000-0005-0000-0000-0000BA000000}"/>
    <cellStyle name="20% - Accent2 3 2 2" xfId="191" xr:uid="{00000000-0005-0000-0000-0000BB000000}"/>
    <cellStyle name="20% - Accent2 3 3" xfId="192" xr:uid="{00000000-0005-0000-0000-0000BC000000}"/>
    <cellStyle name="20% - Accent3 2" xfId="193" xr:uid="{00000000-0005-0000-0000-0000BD000000}"/>
    <cellStyle name="20% - Accent3 2 2" xfId="194" xr:uid="{00000000-0005-0000-0000-0000BE000000}"/>
    <cellStyle name="20% - Accent3 2 2 2" xfId="195" xr:uid="{00000000-0005-0000-0000-0000BF000000}"/>
    <cellStyle name="20% - Accent3 2 3" xfId="196" xr:uid="{00000000-0005-0000-0000-0000C0000000}"/>
    <cellStyle name="20% - Accent3 2 4" xfId="197" xr:uid="{00000000-0005-0000-0000-0000C1000000}"/>
    <cellStyle name="20% - Accent3 3" xfId="198" xr:uid="{00000000-0005-0000-0000-0000C2000000}"/>
    <cellStyle name="20% - Accent3 3 2" xfId="199" xr:uid="{00000000-0005-0000-0000-0000C3000000}"/>
    <cellStyle name="20% - Accent3 3 2 2" xfId="200" xr:uid="{00000000-0005-0000-0000-0000C4000000}"/>
    <cellStyle name="20% - Accent3 3 3" xfId="201" xr:uid="{00000000-0005-0000-0000-0000C5000000}"/>
    <cellStyle name="20% - Accent4 2" xfId="202" xr:uid="{00000000-0005-0000-0000-0000C6000000}"/>
    <cellStyle name="20% - Accent4 2 2" xfId="203" xr:uid="{00000000-0005-0000-0000-0000C7000000}"/>
    <cellStyle name="20% - Accent4 2 2 2" xfId="204" xr:uid="{00000000-0005-0000-0000-0000C8000000}"/>
    <cellStyle name="20% - Accent4 2 3" xfId="205" xr:uid="{00000000-0005-0000-0000-0000C9000000}"/>
    <cellStyle name="20% - Accent4 2 4" xfId="206" xr:uid="{00000000-0005-0000-0000-0000CA000000}"/>
    <cellStyle name="20% - Accent4 3" xfId="207" xr:uid="{00000000-0005-0000-0000-0000CB000000}"/>
    <cellStyle name="20% - Accent4 3 2" xfId="208" xr:uid="{00000000-0005-0000-0000-0000CC000000}"/>
    <cellStyle name="20% - Accent4 3 2 2" xfId="209" xr:uid="{00000000-0005-0000-0000-0000CD000000}"/>
    <cellStyle name="20% - Accent4 3 3" xfId="210" xr:uid="{00000000-0005-0000-0000-0000CE000000}"/>
    <cellStyle name="20% - Accent5 2" xfId="211" xr:uid="{00000000-0005-0000-0000-0000CF000000}"/>
    <cellStyle name="20% - Accent5 2 2" xfId="212" xr:uid="{00000000-0005-0000-0000-0000D0000000}"/>
    <cellStyle name="20% - Accent5 2 2 2" xfId="213" xr:uid="{00000000-0005-0000-0000-0000D1000000}"/>
    <cellStyle name="20% - Accent5 2 3" xfId="214" xr:uid="{00000000-0005-0000-0000-0000D2000000}"/>
    <cellStyle name="20% - Accent5 2 4" xfId="215" xr:uid="{00000000-0005-0000-0000-0000D3000000}"/>
    <cellStyle name="20% - Accent5 3" xfId="216" xr:uid="{00000000-0005-0000-0000-0000D4000000}"/>
    <cellStyle name="20% - Accent5 3 2" xfId="217" xr:uid="{00000000-0005-0000-0000-0000D5000000}"/>
    <cellStyle name="20% - Accent5 3 2 2" xfId="218" xr:uid="{00000000-0005-0000-0000-0000D6000000}"/>
    <cellStyle name="20% - Accent5 3 3" xfId="219" xr:uid="{00000000-0005-0000-0000-0000D7000000}"/>
    <cellStyle name="20% - Accent6 2" xfId="220" xr:uid="{00000000-0005-0000-0000-0000D8000000}"/>
    <cellStyle name="20% - Accent6 2 2" xfId="221" xr:uid="{00000000-0005-0000-0000-0000D9000000}"/>
    <cellStyle name="20% - Accent6 2 2 2" xfId="222" xr:uid="{00000000-0005-0000-0000-0000DA000000}"/>
    <cellStyle name="20% - Accent6 2 3" xfId="223" xr:uid="{00000000-0005-0000-0000-0000DB000000}"/>
    <cellStyle name="20% - Accent6 2 4" xfId="224" xr:uid="{00000000-0005-0000-0000-0000DC000000}"/>
    <cellStyle name="20% - Accent6 3" xfId="225" xr:uid="{00000000-0005-0000-0000-0000DD000000}"/>
    <cellStyle name="20% - Accent6 3 2" xfId="226" xr:uid="{00000000-0005-0000-0000-0000DE000000}"/>
    <cellStyle name="20% - Accent6 3 2 2" xfId="227" xr:uid="{00000000-0005-0000-0000-0000DF000000}"/>
    <cellStyle name="20% - Accent6 3 3" xfId="228" xr:uid="{00000000-0005-0000-0000-0000E0000000}"/>
    <cellStyle name="40% - Accent1 2" xfId="229" xr:uid="{00000000-0005-0000-0000-0000E1000000}"/>
    <cellStyle name="40% - Accent1 2 2" xfId="230" xr:uid="{00000000-0005-0000-0000-0000E2000000}"/>
    <cellStyle name="40% - Accent1 2 2 2" xfId="231" xr:uid="{00000000-0005-0000-0000-0000E3000000}"/>
    <cellStyle name="40% - Accent1 2 3" xfId="232" xr:uid="{00000000-0005-0000-0000-0000E4000000}"/>
    <cellStyle name="40% - Accent1 2 4" xfId="233" xr:uid="{00000000-0005-0000-0000-0000E5000000}"/>
    <cellStyle name="40% - Accent1 3" xfId="234" xr:uid="{00000000-0005-0000-0000-0000E6000000}"/>
    <cellStyle name="40% - Accent1 3 2" xfId="235" xr:uid="{00000000-0005-0000-0000-0000E7000000}"/>
    <cellStyle name="40% - Accent1 3 2 2" xfId="236" xr:uid="{00000000-0005-0000-0000-0000E8000000}"/>
    <cellStyle name="40% - Accent1 3 3" xfId="237" xr:uid="{00000000-0005-0000-0000-0000E9000000}"/>
    <cellStyle name="40% - Accent2 2" xfId="238" xr:uid="{00000000-0005-0000-0000-0000EA000000}"/>
    <cellStyle name="40% - Accent2 2 2" xfId="239" xr:uid="{00000000-0005-0000-0000-0000EB000000}"/>
    <cellStyle name="40% - Accent2 2 2 2" xfId="240" xr:uid="{00000000-0005-0000-0000-0000EC000000}"/>
    <cellStyle name="40% - Accent2 2 3" xfId="241" xr:uid="{00000000-0005-0000-0000-0000ED000000}"/>
    <cellStyle name="40% - Accent2 2 4" xfId="242" xr:uid="{00000000-0005-0000-0000-0000EE000000}"/>
    <cellStyle name="40% - Accent2 3" xfId="243" xr:uid="{00000000-0005-0000-0000-0000EF000000}"/>
    <cellStyle name="40% - Accent2 3 2" xfId="244" xr:uid="{00000000-0005-0000-0000-0000F0000000}"/>
    <cellStyle name="40% - Accent2 3 2 2" xfId="245" xr:uid="{00000000-0005-0000-0000-0000F1000000}"/>
    <cellStyle name="40% - Accent2 3 3" xfId="246" xr:uid="{00000000-0005-0000-0000-0000F2000000}"/>
    <cellStyle name="40% - Accent3 2" xfId="247" xr:uid="{00000000-0005-0000-0000-0000F3000000}"/>
    <cellStyle name="40% - Accent3 2 2" xfId="248" xr:uid="{00000000-0005-0000-0000-0000F4000000}"/>
    <cellStyle name="40% - Accent3 2 2 2" xfId="249" xr:uid="{00000000-0005-0000-0000-0000F5000000}"/>
    <cellStyle name="40% - Accent3 2 3" xfId="250" xr:uid="{00000000-0005-0000-0000-0000F6000000}"/>
    <cellStyle name="40% - Accent3 2 4" xfId="251" xr:uid="{00000000-0005-0000-0000-0000F7000000}"/>
    <cellStyle name="40% - Accent3 3" xfId="252" xr:uid="{00000000-0005-0000-0000-0000F8000000}"/>
    <cellStyle name="40% - Accent3 3 2" xfId="253" xr:uid="{00000000-0005-0000-0000-0000F9000000}"/>
    <cellStyle name="40% - Accent3 3 2 2" xfId="254" xr:uid="{00000000-0005-0000-0000-0000FA000000}"/>
    <cellStyle name="40% - Accent3 3 3" xfId="255" xr:uid="{00000000-0005-0000-0000-0000FB000000}"/>
    <cellStyle name="40% - Accent4 2" xfId="256" xr:uid="{00000000-0005-0000-0000-0000FC000000}"/>
    <cellStyle name="40% - Accent4 2 2" xfId="257" xr:uid="{00000000-0005-0000-0000-0000FD000000}"/>
    <cellStyle name="40% - Accent4 2 2 2" xfId="258" xr:uid="{00000000-0005-0000-0000-0000FE000000}"/>
    <cellStyle name="40% - Accent4 2 3" xfId="259" xr:uid="{00000000-0005-0000-0000-0000FF000000}"/>
    <cellStyle name="40% - Accent4 2 4" xfId="260" xr:uid="{00000000-0005-0000-0000-000000010000}"/>
    <cellStyle name="40% - Accent4 3" xfId="261" xr:uid="{00000000-0005-0000-0000-000001010000}"/>
    <cellStyle name="40% - Accent4 3 2" xfId="262" xr:uid="{00000000-0005-0000-0000-000002010000}"/>
    <cellStyle name="40% - Accent4 3 2 2" xfId="263" xr:uid="{00000000-0005-0000-0000-000003010000}"/>
    <cellStyle name="40% - Accent4 3 3" xfId="264" xr:uid="{00000000-0005-0000-0000-000004010000}"/>
    <cellStyle name="40% - Accent5 2" xfId="265" xr:uid="{00000000-0005-0000-0000-000005010000}"/>
    <cellStyle name="40% - Accent5 2 2" xfId="266" xr:uid="{00000000-0005-0000-0000-000006010000}"/>
    <cellStyle name="40% - Accent5 2 2 2" xfId="267" xr:uid="{00000000-0005-0000-0000-000007010000}"/>
    <cellStyle name="40% - Accent5 2 3" xfId="268" xr:uid="{00000000-0005-0000-0000-000008010000}"/>
    <cellStyle name="40% - Accent5 2 4" xfId="269" xr:uid="{00000000-0005-0000-0000-000009010000}"/>
    <cellStyle name="40% - Accent5 3" xfId="270" xr:uid="{00000000-0005-0000-0000-00000A010000}"/>
    <cellStyle name="40% - Accent5 3 2" xfId="271" xr:uid="{00000000-0005-0000-0000-00000B010000}"/>
    <cellStyle name="40% - Accent5 3 2 2" xfId="272" xr:uid="{00000000-0005-0000-0000-00000C010000}"/>
    <cellStyle name="40% - Accent5 3 3" xfId="273" xr:uid="{00000000-0005-0000-0000-00000D010000}"/>
    <cellStyle name="40% - Accent6 2" xfId="274" xr:uid="{00000000-0005-0000-0000-00000E010000}"/>
    <cellStyle name="40% - Accent6 2 2" xfId="275" xr:uid="{00000000-0005-0000-0000-00000F010000}"/>
    <cellStyle name="40% - Accent6 2 2 2" xfId="276" xr:uid="{00000000-0005-0000-0000-000010010000}"/>
    <cellStyle name="40% - Accent6 2 3" xfId="277" xr:uid="{00000000-0005-0000-0000-000011010000}"/>
    <cellStyle name="40% - Accent6 2 4" xfId="278" xr:uid="{00000000-0005-0000-0000-000012010000}"/>
    <cellStyle name="40% - Accent6 3" xfId="279" xr:uid="{00000000-0005-0000-0000-000013010000}"/>
    <cellStyle name="40% - Accent6 3 2" xfId="280" xr:uid="{00000000-0005-0000-0000-000014010000}"/>
    <cellStyle name="40% - Accent6 3 2 2" xfId="281" xr:uid="{00000000-0005-0000-0000-000015010000}"/>
    <cellStyle name="40% - Accent6 3 3" xfId="282" xr:uid="{00000000-0005-0000-0000-000016010000}"/>
    <cellStyle name="60% - Accent1 2" xfId="283" xr:uid="{00000000-0005-0000-0000-000017010000}"/>
    <cellStyle name="60% - Accent1 2 2" xfId="284" xr:uid="{00000000-0005-0000-0000-000018010000}"/>
    <cellStyle name="60% - Accent1 2 3" xfId="285" xr:uid="{00000000-0005-0000-0000-000019010000}"/>
    <cellStyle name="60% - Accent1 3" xfId="286" xr:uid="{00000000-0005-0000-0000-00001A010000}"/>
    <cellStyle name="60% - Accent1 3 2" xfId="287" xr:uid="{00000000-0005-0000-0000-00001B010000}"/>
    <cellStyle name="60% - Accent2 2" xfId="288" xr:uid="{00000000-0005-0000-0000-00001C010000}"/>
    <cellStyle name="60% - Accent2 2 2" xfId="289" xr:uid="{00000000-0005-0000-0000-00001D010000}"/>
    <cellStyle name="60% - Accent2 2 3" xfId="290" xr:uid="{00000000-0005-0000-0000-00001E010000}"/>
    <cellStyle name="60% - Accent2 3" xfId="291" xr:uid="{00000000-0005-0000-0000-00001F010000}"/>
    <cellStyle name="60% - Accent2 3 2" xfId="292" xr:uid="{00000000-0005-0000-0000-000020010000}"/>
    <cellStyle name="60% - Accent3 2" xfId="293" xr:uid="{00000000-0005-0000-0000-000021010000}"/>
    <cellStyle name="60% - Accent3 2 2" xfId="294" xr:uid="{00000000-0005-0000-0000-000022010000}"/>
    <cellStyle name="60% - Accent3 2 3" xfId="295" xr:uid="{00000000-0005-0000-0000-000023010000}"/>
    <cellStyle name="60% - Accent3 3" xfId="296" xr:uid="{00000000-0005-0000-0000-000024010000}"/>
    <cellStyle name="60% - Accent3 3 2" xfId="297" xr:uid="{00000000-0005-0000-0000-000025010000}"/>
    <cellStyle name="60% - Accent4 2" xfId="298" xr:uid="{00000000-0005-0000-0000-000026010000}"/>
    <cellStyle name="60% - Accent4 2 2" xfId="299" xr:uid="{00000000-0005-0000-0000-000027010000}"/>
    <cellStyle name="60% - Accent4 2 3" xfId="300" xr:uid="{00000000-0005-0000-0000-000028010000}"/>
    <cellStyle name="60% - Accent4 3" xfId="301" xr:uid="{00000000-0005-0000-0000-000029010000}"/>
    <cellStyle name="60% - Accent4 3 2" xfId="302" xr:uid="{00000000-0005-0000-0000-00002A010000}"/>
    <cellStyle name="60% - Accent5 2" xfId="303" xr:uid="{00000000-0005-0000-0000-00002B010000}"/>
    <cellStyle name="60% - Accent5 2 2" xfId="304" xr:uid="{00000000-0005-0000-0000-00002C010000}"/>
    <cellStyle name="60% - Accent5 2 3" xfId="305" xr:uid="{00000000-0005-0000-0000-00002D010000}"/>
    <cellStyle name="60% - Accent5 3" xfId="306" xr:uid="{00000000-0005-0000-0000-00002E010000}"/>
    <cellStyle name="60% - Accent5 3 2" xfId="307" xr:uid="{00000000-0005-0000-0000-00002F010000}"/>
    <cellStyle name="60% - Accent6 2" xfId="308" xr:uid="{00000000-0005-0000-0000-000030010000}"/>
    <cellStyle name="60% - Accent6 2 2" xfId="309" xr:uid="{00000000-0005-0000-0000-000031010000}"/>
    <cellStyle name="60% - Accent6 2 3" xfId="310" xr:uid="{00000000-0005-0000-0000-000032010000}"/>
    <cellStyle name="60% - Accent6 3" xfId="311" xr:uid="{00000000-0005-0000-0000-000033010000}"/>
    <cellStyle name="60% - Accent6 3 2" xfId="312" xr:uid="{00000000-0005-0000-0000-000034010000}"/>
    <cellStyle name="Accent1 2" xfId="313" xr:uid="{00000000-0005-0000-0000-000035010000}"/>
    <cellStyle name="Accent1 2 2" xfId="314" xr:uid="{00000000-0005-0000-0000-000036010000}"/>
    <cellStyle name="Accent1 2 3" xfId="315" xr:uid="{00000000-0005-0000-0000-000037010000}"/>
    <cellStyle name="Accent1 2 3 2" xfId="316" xr:uid="{00000000-0005-0000-0000-000038010000}"/>
    <cellStyle name="Accent1 2 4" xfId="317" xr:uid="{00000000-0005-0000-0000-000039010000}"/>
    <cellStyle name="Accent1 3" xfId="318" xr:uid="{00000000-0005-0000-0000-00003A010000}"/>
    <cellStyle name="Accent1 3 2" xfId="319" xr:uid="{00000000-0005-0000-0000-00003B010000}"/>
    <cellStyle name="Accent1 3 2 2" xfId="320" xr:uid="{00000000-0005-0000-0000-00003C010000}"/>
    <cellStyle name="Accent1 3 2 3" xfId="321" xr:uid="{00000000-0005-0000-0000-00003D010000}"/>
    <cellStyle name="Accent1 3 3" xfId="322" xr:uid="{00000000-0005-0000-0000-00003E010000}"/>
    <cellStyle name="Accent1 3 4" xfId="323" xr:uid="{00000000-0005-0000-0000-00003F010000}"/>
    <cellStyle name="Accent1 3 5" xfId="324" xr:uid="{00000000-0005-0000-0000-000040010000}"/>
    <cellStyle name="Accent1 3 6" xfId="325" xr:uid="{00000000-0005-0000-0000-000041010000}"/>
    <cellStyle name="Accent2 2" xfId="326" xr:uid="{00000000-0005-0000-0000-000042010000}"/>
    <cellStyle name="Accent2 2 2" xfId="327" xr:uid="{00000000-0005-0000-0000-000043010000}"/>
    <cellStyle name="Accent2 2 3" xfId="328" xr:uid="{00000000-0005-0000-0000-000044010000}"/>
    <cellStyle name="Accent2 3" xfId="329" xr:uid="{00000000-0005-0000-0000-000045010000}"/>
    <cellStyle name="Accent2 3 2" xfId="330" xr:uid="{00000000-0005-0000-0000-000046010000}"/>
    <cellStyle name="Accent3 2" xfId="331" xr:uid="{00000000-0005-0000-0000-000047010000}"/>
    <cellStyle name="Accent3 2 2" xfId="332" xr:uid="{00000000-0005-0000-0000-000048010000}"/>
    <cellStyle name="Accent3 2 3" xfId="333" xr:uid="{00000000-0005-0000-0000-000049010000}"/>
    <cellStyle name="Accent3 3" xfId="334" xr:uid="{00000000-0005-0000-0000-00004A010000}"/>
    <cellStyle name="Accent3 3 2" xfId="335" xr:uid="{00000000-0005-0000-0000-00004B010000}"/>
    <cellStyle name="Accent4 2" xfId="336" xr:uid="{00000000-0005-0000-0000-00004C010000}"/>
    <cellStyle name="Accent4 2 2" xfId="337" xr:uid="{00000000-0005-0000-0000-00004D010000}"/>
    <cellStyle name="Accent4 2 3" xfId="338" xr:uid="{00000000-0005-0000-0000-00004E010000}"/>
    <cellStyle name="Accent4 3" xfId="339" xr:uid="{00000000-0005-0000-0000-00004F010000}"/>
    <cellStyle name="Accent4 3 2" xfId="340" xr:uid="{00000000-0005-0000-0000-000050010000}"/>
    <cellStyle name="Accent5 2" xfId="341" xr:uid="{00000000-0005-0000-0000-000051010000}"/>
    <cellStyle name="Accent5 2 2" xfId="342" xr:uid="{00000000-0005-0000-0000-000052010000}"/>
    <cellStyle name="Accent5 2 3" xfId="343" xr:uid="{00000000-0005-0000-0000-000053010000}"/>
    <cellStyle name="Accent5 3" xfId="344" xr:uid="{00000000-0005-0000-0000-000054010000}"/>
    <cellStyle name="Accent5 3 2" xfId="345" xr:uid="{00000000-0005-0000-0000-000055010000}"/>
    <cellStyle name="Accent6 2" xfId="346" xr:uid="{00000000-0005-0000-0000-000056010000}"/>
    <cellStyle name="Accent6 2 2" xfId="347" xr:uid="{00000000-0005-0000-0000-000057010000}"/>
    <cellStyle name="Accent6 2 3" xfId="348" xr:uid="{00000000-0005-0000-0000-000058010000}"/>
    <cellStyle name="Accent6 3" xfId="349" xr:uid="{00000000-0005-0000-0000-000059010000}"/>
    <cellStyle name="Accent6 3 2" xfId="350" xr:uid="{00000000-0005-0000-0000-00005A010000}"/>
    <cellStyle name="AXAPTA_Bold" xfId="351" xr:uid="{00000000-0005-0000-0000-00005B010000}"/>
    <cellStyle name="Bad 2" xfId="352" xr:uid="{00000000-0005-0000-0000-00005C010000}"/>
    <cellStyle name="Bad 2 2" xfId="353" xr:uid="{00000000-0005-0000-0000-00005D010000}"/>
    <cellStyle name="Bad 2 3" xfId="354" xr:uid="{00000000-0005-0000-0000-00005E010000}"/>
    <cellStyle name="Bad 3" xfId="355" xr:uid="{00000000-0005-0000-0000-00005F010000}"/>
    <cellStyle name="Bad 3 2" xfId="356" xr:uid="{00000000-0005-0000-0000-000060010000}"/>
    <cellStyle name="Calculation 2" xfId="357" xr:uid="{00000000-0005-0000-0000-000061010000}"/>
    <cellStyle name="Calculation 2 2" xfId="358" xr:uid="{00000000-0005-0000-0000-000062010000}"/>
    <cellStyle name="Calculation 2 3" xfId="359" xr:uid="{00000000-0005-0000-0000-000063010000}"/>
    <cellStyle name="Calculation 3" xfId="360" xr:uid="{00000000-0005-0000-0000-000064010000}"/>
    <cellStyle name="Calculation 3 2" xfId="361" xr:uid="{00000000-0005-0000-0000-000065010000}"/>
    <cellStyle name="Check Cell 2" xfId="362" xr:uid="{00000000-0005-0000-0000-000066010000}"/>
    <cellStyle name="Check Cell 2 2" xfId="363" xr:uid="{00000000-0005-0000-0000-000067010000}"/>
    <cellStyle name="Check Cell 2 3" xfId="364" xr:uid="{00000000-0005-0000-0000-000068010000}"/>
    <cellStyle name="Check Cell 3" xfId="365" xr:uid="{00000000-0005-0000-0000-000069010000}"/>
    <cellStyle name="Check Cell 3 2" xfId="366" xr:uid="{00000000-0005-0000-0000-00006A010000}"/>
    <cellStyle name="Comma 10" xfId="367" xr:uid="{00000000-0005-0000-0000-00006B010000}"/>
    <cellStyle name="Comma 10 2" xfId="368" xr:uid="{00000000-0005-0000-0000-00006C010000}"/>
    <cellStyle name="Comma 10 2 2" xfId="369" xr:uid="{00000000-0005-0000-0000-00006D010000}"/>
    <cellStyle name="Comma 10 2 2 2" xfId="370" xr:uid="{00000000-0005-0000-0000-00006E010000}"/>
    <cellStyle name="Comma 10 2 3" xfId="371" xr:uid="{00000000-0005-0000-0000-00006F010000}"/>
    <cellStyle name="Comma 10 2 4" xfId="372" xr:uid="{00000000-0005-0000-0000-000070010000}"/>
    <cellStyle name="Comma 10 2 5" xfId="373" xr:uid="{00000000-0005-0000-0000-000071010000}"/>
    <cellStyle name="Comma 10 2 6" xfId="374" xr:uid="{00000000-0005-0000-0000-000072010000}"/>
    <cellStyle name="Comma 10 3" xfId="375" xr:uid="{00000000-0005-0000-0000-000073010000}"/>
    <cellStyle name="Comma 10 3 2" xfId="376" xr:uid="{00000000-0005-0000-0000-000074010000}"/>
    <cellStyle name="Comma 10 4" xfId="377" xr:uid="{00000000-0005-0000-0000-000075010000}"/>
    <cellStyle name="Comma 10 4 2" xfId="378" xr:uid="{00000000-0005-0000-0000-000076010000}"/>
    <cellStyle name="Comma 11" xfId="379" xr:uid="{00000000-0005-0000-0000-000077010000}"/>
    <cellStyle name="Comma 11 2" xfId="380" xr:uid="{00000000-0005-0000-0000-000078010000}"/>
    <cellStyle name="Comma 11 2 2" xfId="381" xr:uid="{00000000-0005-0000-0000-000079010000}"/>
    <cellStyle name="Comma 11 2 3" xfId="382" xr:uid="{00000000-0005-0000-0000-00007A010000}"/>
    <cellStyle name="Comma 11 3" xfId="383" xr:uid="{00000000-0005-0000-0000-00007B010000}"/>
    <cellStyle name="Comma 11 3 2" xfId="384" xr:uid="{00000000-0005-0000-0000-00007C010000}"/>
    <cellStyle name="Comma 11 3 3" xfId="385" xr:uid="{00000000-0005-0000-0000-00007D010000}"/>
    <cellStyle name="Comma 11 4" xfId="386" xr:uid="{00000000-0005-0000-0000-00007E010000}"/>
    <cellStyle name="Comma 11 5" xfId="387" xr:uid="{00000000-0005-0000-0000-00007F010000}"/>
    <cellStyle name="Comma 12" xfId="388" xr:uid="{00000000-0005-0000-0000-000080010000}"/>
    <cellStyle name="Comma 12 2" xfId="389" xr:uid="{00000000-0005-0000-0000-000081010000}"/>
    <cellStyle name="Comma 12 2 2" xfId="390" xr:uid="{00000000-0005-0000-0000-000082010000}"/>
    <cellStyle name="Comma 12 3" xfId="391" xr:uid="{00000000-0005-0000-0000-000083010000}"/>
    <cellStyle name="Comma 12 3 2" xfId="392" xr:uid="{00000000-0005-0000-0000-000084010000}"/>
    <cellStyle name="Comma 12 4" xfId="393" xr:uid="{00000000-0005-0000-0000-000085010000}"/>
    <cellStyle name="Comma 12 5" xfId="394" xr:uid="{00000000-0005-0000-0000-000086010000}"/>
    <cellStyle name="Comma 13" xfId="395" xr:uid="{00000000-0005-0000-0000-000087010000}"/>
    <cellStyle name="Comma 13 10" xfId="396" xr:uid="{00000000-0005-0000-0000-000088010000}"/>
    <cellStyle name="Comma 13 10 2" xfId="397" xr:uid="{00000000-0005-0000-0000-000089010000}"/>
    <cellStyle name="Comma 13 11" xfId="398" xr:uid="{00000000-0005-0000-0000-00008A010000}"/>
    <cellStyle name="Comma 13 11 2" xfId="399" xr:uid="{00000000-0005-0000-0000-00008B010000}"/>
    <cellStyle name="Comma 13 12" xfId="400" xr:uid="{00000000-0005-0000-0000-00008C010000}"/>
    <cellStyle name="Comma 13 12 2" xfId="401" xr:uid="{00000000-0005-0000-0000-00008D010000}"/>
    <cellStyle name="Comma 13 13" xfId="402" xr:uid="{00000000-0005-0000-0000-00008E010000}"/>
    <cellStyle name="Comma 13 13 2" xfId="403" xr:uid="{00000000-0005-0000-0000-00008F010000}"/>
    <cellStyle name="Comma 13 14" xfId="404" xr:uid="{00000000-0005-0000-0000-000090010000}"/>
    <cellStyle name="Comma 13 14 2" xfId="405" xr:uid="{00000000-0005-0000-0000-000091010000}"/>
    <cellStyle name="Comma 13 15" xfId="406" xr:uid="{00000000-0005-0000-0000-000092010000}"/>
    <cellStyle name="Comma 13 15 2" xfId="407" xr:uid="{00000000-0005-0000-0000-000093010000}"/>
    <cellStyle name="Comma 13 16" xfId="408" xr:uid="{00000000-0005-0000-0000-000094010000}"/>
    <cellStyle name="Comma 13 16 2" xfId="409" xr:uid="{00000000-0005-0000-0000-000095010000}"/>
    <cellStyle name="Comma 13 17" xfId="410" xr:uid="{00000000-0005-0000-0000-000096010000}"/>
    <cellStyle name="Comma 13 17 2" xfId="411" xr:uid="{00000000-0005-0000-0000-000097010000}"/>
    <cellStyle name="Comma 13 18" xfId="412" xr:uid="{00000000-0005-0000-0000-000098010000}"/>
    <cellStyle name="Comma 13 18 2" xfId="413" xr:uid="{00000000-0005-0000-0000-000099010000}"/>
    <cellStyle name="Comma 13 19" xfId="414" xr:uid="{00000000-0005-0000-0000-00009A010000}"/>
    <cellStyle name="Comma 13 2" xfId="415" xr:uid="{00000000-0005-0000-0000-00009B010000}"/>
    <cellStyle name="Comma 13 2 2" xfId="416" xr:uid="{00000000-0005-0000-0000-00009C010000}"/>
    <cellStyle name="Comma 13 2 2 2" xfId="417" xr:uid="{00000000-0005-0000-0000-00009D010000}"/>
    <cellStyle name="Comma 13 2 3" xfId="418" xr:uid="{00000000-0005-0000-0000-00009E010000}"/>
    <cellStyle name="Comma 13 2 3 2" xfId="419" xr:uid="{00000000-0005-0000-0000-00009F010000}"/>
    <cellStyle name="Comma 13 2 4" xfId="420" xr:uid="{00000000-0005-0000-0000-0000A0010000}"/>
    <cellStyle name="Comma 13 2 4 2" xfId="421" xr:uid="{00000000-0005-0000-0000-0000A1010000}"/>
    <cellStyle name="Comma 13 2 5" xfId="422" xr:uid="{00000000-0005-0000-0000-0000A2010000}"/>
    <cellStyle name="Comma 13 2 5 2" xfId="423" xr:uid="{00000000-0005-0000-0000-0000A3010000}"/>
    <cellStyle name="Comma 13 2 6" xfId="424" xr:uid="{00000000-0005-0000-0000-0000A4010000}"/>
    <cellStyle name="Comma 13 2 6 2" xfId="425" xr:uid="{00000000-0005-0000-0000-0000A5010000}"/>
    <cellStyle name="Comma 13 2 7" xfId="426" xr:uid="{00000000-0005-0000-0000-0000A6010000}"/>
    <cellStyle name="Comma 13 2 8" xfId="427" xr:uid="{00000000-0005-0000-0000-0000A7010000}"/>
    <cellStyle name="Comma 13 20" xfId="428" xr:uid="{00000000-0005-0000-0000-0000A8010000}"/>
    <cellStyle name="Comma 13 3" xfId="429" xr:uid="{00000000-0005-0000-0000-0000A9010000}"/>
    <cellStyle name="Comma 13 3 2" xfId="430" xr:uid="{00000000-0005-0000-0000-0000AA010000}"/>
    <cellStyle name="Comma 13 3 2 2" xfId="431" xr:uid="{00000000-0005-0000-0000-0000AB010000}"/>
    <cellStyle name="Comma 13 3 3" xfId="432" xr:uid="{00000000-0005-0000-0000-0000AC010000}"/>
    <cellStyle name="Comma 13 3 3 2" xfId="433" xr:uid="{00000000-0005-0000-0000-0000AD010000}"/>
    <cellStyle name="Comma 13 3 4" xfId="434" xr:uid="{00000000-0005-0000-0000-0000AE010000}"/>
    <cellStyle name="Comma 13 3 4 2" xfId="435" xr:uid="{00000000-0005-0000-0000-0000AF010000}"/>
    <cellStyle name="Comma 13 3 5" xfId="436" xr:uid="{00000000-0005-0000-0000-0000B0010000}"/>
    <cellStyle name="Comma 13 3 5 2" xfId="437" xr:uid="{00000000-0005-0000-0000-0000B1010000}"/>
    <cellStyle name="Comma 13 3 6" xfId="438" xr:uid="{00000000-0005-0000-0000-0000B2010000}"/>
    <cellStyle name="Comma 13 3 6 2" xfId="439" xr:uid="{00000000-0005-0000-0000-0000B3010000}"/>
    <cellStyle name="Comma 13 3 7" xfId="440" xr:uid="{00000000-0005-0000-0000-0000B4010000}"/>
    <cellStyle name="Comma 13 4" xfId="441" xr:uid="{00000000-0005-0000-0000-0000B5010000}"/>
    <cellStyle name="Comma 13 4 2" xfId="442" xr:uid="{00000000-0005-0000-0000-0000B6010000}"/>
    <cellStyle name="Comma 13 4 2 2" xfId="443" xr:uid="{00000000-0005-0000-0000-0000B7010000}"/>
    <cellStyle name="Comma 13 4 3" xfId="444" xr:uid="{00000000-0005-0000-0000-0000B8010000}"/>
    <cellStyle name="Comma 13 4 3 2" xfId="445" xr:uid="{00000000-0005-0000-0000-0000B9010000}"/>
    <cellStyle name="Comma 13 4 4" xfId="446" xr:uid="{00000000-0005-0000-0000-0000BA010000}"/>
    <cellStyle name="Comma 13 4 4 2" xfId="447" xr:uid="{00000000-0005-0000-0000-0000BB010000}"/>
    <cellStyle name="Comma 13 4 5" xfId="448" xr:uid="{00000000-0005-0000-0000-0000BC010000}"/>
    <cellStyle name="Comma 13 4 5 2" xfId="449" xr:uid="{00000000-0005-0000-0000-0000BD010000}"/>
    <cellStyle name="Comma 13 4 6" xfId="450" xr:uid="{00000000-0005-0000-0000-0000BE010000}"/>
    <cellStyle name="Comma 13 4 6 2" xfId="451" xr:uid="{00000000-0005-0000-0000-0000BF010000}"/>
    <cellStyle name="Comma 13 4 7" xfId="452" xr:uid="{00000000-0005-0000-0000-0000C0010000}"/>
    <cellStyle name="Comma 13 5" xfId="453" xr:uid="{00000000-0005-0000-0000-0000C1010000}"/>
    <cellStyle name="Comma 13 5 2" xfId="454" xr:uid="{00000000-0005-0000-0000-0000C2010000}"/>
    <cellStyle name="Comma 13 5 2 2" xfId="455" xr:uid="{00000000-0005-0000-0000-0000C3010000}"/>
    <cellStyle name="Comma 13 5 3" xfId="456" xr:uid="{00000000-0005-0000-0000-0000C4010000}"/>
    <cellStyle name="Comma 13 5 3 2" xfId="457" xr:uid="{00000000-0005-0000-0000-0000C5010000}"/>
    <cellStyle name="Comma 13 5 4" xfId="458" xr:uid="{00000000-0005-0000-0000-0000C6010000}"/>
    <cellStyle name="Comma 13 5 4 2" xfId="459" xr:uid="{00000000-0005-0000-0000-0000C7010000}"/>
    <cellStyle name="Comma 13 5 5" xfId="460" xr:uid="{00000000-0005-0000-0000-0000C8010000}"/>
    <cellStyle name="Comma 13 5 5 2" xfId="461" xr:uid="{00000000-0005-0000-0000-0000C9010000}"/>
    <cellStyle name="Comma 13 5 6" xfId="462" xr:uid="{00000000-0005-0000-0000-0000CA010000}"/>
    <cellStyle name="Comma 13 5 6 2" xfId="463" xr:uid="{00000000-0005-0000-0000-0000CB010000}"/>
    <cellStyle name="Comma 13 5 7" xfId="464" xr:uid="{00000000-0005-0000-0000-0000CC010000}"/>
    <cellStyle name="Comma 13 6" xfId="465" xr:uid="{00000000-0005-0000-0000-0000CD010000}"/>
    <cellStyle name="Comma 13 6 2" xfId="466" xr:uid="{00000000-0005-0000-0000-0000CE010000}"/>
    <cellStyle name="Comma 13 6 2 2" xfId="467" xr:uid="{00000000-0005-0000-0000-0000CF010000}"/>
    <cellStyle name="Comma 13 6 3" xfId="468" xr:uid="{00000000-0005-0000-0000-0000D0010000}"/>
    <cellStyle name="Comma 13 6 3 2" xfId="469" xr:uid="{00000000-0005-0000-0000-0000D1010000}"/>
    <cellStyle name="Comma 13 6 4" xfId="470" xr:uid="{00000000-0005-0000-0000-0000D2010000}"/>
    <cellStyle name="Comma 13 6 4 2" xfId="471" xr:uid="{00000000-0005-0000-0000-0000D3010000}"/>
    <cellStyle name="Comma 13 6 5" xfId="472" xr:uid="{00000000-0005-0000-0000-0000D4010000}"/>
    <cellStyle name="Comma 13 6 5 2" xfId="473" xr:uid="{00000000-0005-0000-0000-0000D5010000}"/>
    <cellStyle name="Comma 13 6 6" xfId="474" xr:uid="{00000000-0005-0000-0000-0000D6010000}"/>
    <cellStyle name="Comma 13 6 6 2" xfId="475" xr:uid="{00000000-0005-0000-0000-0000D7010000}"/>
    <cellStyle name="Comma 13 6 7" xfId="476" xr:uid="{00000000-0005-0000-0000-0000D8010000}"/>
    <cellStyle name="Comma 13 7" xfId="477" xr:uid="{00000000-0005-0000-0000-0000D9010000}"/>
    <cellStyle name="Comma 13 7 2" xfId="478" xr:uid="{00000000-0005-0000-0000-0000DA010000}"/>
    <cellStyle name="Comma 13 7 2 2" xfId="479" xr:uid="{00000000-0005-0000-0000-0000DB010000}"/>
    <cellStyle name="Comma 13 7 3" xfId="480" xr:uid="{00000000-0005-0000-0000-0000DC010000}"/>
    <cellStyle name="Comma 13 7 3 2" xfId="481" xr:uid="{00000000-0005-0000-0000-0000DD010000}"/>
    <cellStyle name="Comma 13 7 4" xfId="482" xr:uid="{00000000-0005-0000-0000-0000DE010000}"/>
    <cellStyle name="Comma 13 7 4 2" xfId="483" xr:uid="{00000000-0005-0000-0000-0000DF010000}"/>
    <cellStyle name="Comma 13 7 5" xfId="484" xr:uid="{00000000-0005-0000-0000-0000E0010000}"/>
    <cellStyle name="Comma 13 7 5 2" xfId="485" xr:uid="{00000000-0005-0000-0000-0000E1010000}"/>
    <cellStyle name="Comma 13 7 6" xfId="486" xr:uid="{00000000-0005-0000-0000-0000E2010000}"/>
    <cellStyle name="Comma 13 7 6 2" xfId="487" xr:uid="{00000000-0005-0000-0000-0000E3010000}"/>
    <cellStyle name="Comma 13 7 7" xfId="488" xr:uid="{00000000-0005-0000-0000-0000E4010000}"/>
    <cellStyle name="Comma 13 8" xfId="489" xr:uid="{00000000-0005-0000-0000-0000E5010000}"/>
    <cellStyle name="Comma 13 8 2" xfId="490" xr:uid="{00000000-0005-0000-0000-0000E6010000}"/>
    <cellStyle name="Comma 13 9" xfId="491" xr:uid="{00000000-0005-0000-0000-0000E7010000}"/>
    <cellStyle name="Comma 13 9 2" xfId="492" xr:uid="{00000000-0005-0000-0000-0000E8010000}"/>
    <cellStyle name="Comma 14" xfId="493" xr:uid="{00000000-0005-0000-0000-0000E9010000}"/>
    <cellStyle name="Comma 14 10" xfId="494" xr:uid="{00000000-0005-0000-0000-0000EA010000}"/>
    <cellStyle name="Comma 14 11" xfId="495" xr:uid="{00000000-0005-0000-0000-0000EB010000}"/>
    <cellStyle name="Comma 14 12" xfId="496" xr:uid="{00000000-0005-0000-0000-0000EC010000}"/>
    <cellStyle name="Comma 14 13" xfId="497" xr:uid="{00000000-0005-0000-0000-0000ED010000}"/>
    <cellStyle name="Comma 14 14" xfId="498" xr:uid="{00000000-0005-0000-0000-0000EE010000}"/>
    <cellStyle name="Comma 14 15" xfId="499" xr:uid="{00000000-0005-0000-0000-0000EF010000}"/>
    <cellStyle name="Comma 14 16" xfId="500" xr:uid="{00000000-0005-0000-0000-0000F0010000}"/>
    <cellStyle name="Comma 14 17" xfId="501" xr:uid="{00000000-0005-0000-0000-0000F1010000}"/>
    <cellStyle name="Comma 14 18" xfId="502" xr:uid="{00000000-0005-0000-0000-0000F2010000}"/>
    <cellStyle name="Comma 14 19" xfId="503" xr:uid="{00000000-0005-0000-0000-0000F3010000}"/>
    <cellStyle name="Comma 14 2" xfId="504" xr:uid="{00000000-0005-0000-0000-0000F4010000}"/>
    <cellStyle name="Comma 14 2 2" xfId="505" xr:uid="{00000000-0005-0000-0000-0000F5010000}"/>
    <cellStyle name="Comma 14 2 2 2" xfId="506" xr:uid="{00000000-0005-0000-0000-0000F6010000}"/>
    <cellStyle name="Comma 14 2 3" xfId="507" xr:uid="{00000000-0005-0000-0000-0000F7010000}"/>
    <cellStyle name="Comma 14 2 3 2" xfId="508" xr:uid="{00000000-0005-0000-0000-0000F8010000}"/>
    <cellStyle name="Comma 14 2 4" xfId="509" xr:uid="{00000000-0005-0000-0000-0000F9010000}"/>
    <cellStyle name="Comma 14 2 4 2" xfId="510" xr:uid="{00000000-0005-0000-0000-0000FA010000}"/>
    <cellStyle name="Comma 14 2 5" xfId="511" xr:uid="{00000000-0005-0000-0000-0000FB010000}"/>
    <cellStyle name="Comma 14 2 5 2" xfId="512" xr:uid="{00000000-0005-0000-0000-0000FC010000}"/>
    <cellStyle name="Comma 14 2 6" xfId="513" xr:uid="{00000000-0005-0000-0000-0000FD010000}"/>
    <cellStyle name="Comma 14 2 6 2" xfId="514" xr:uid="{00000000-0005-0000-0000-0000FE010000}"/>
    <cellStyle name="Comma 14 2 7" xfId="515" xr:uid="{00000000-0005-0000-0000-0000FF010000}"/>
    <cellStyle name="Comma 14 20" xfId="516" xr:uid="{00000000-0005-0000-0000-000000020000}"/>
    <cellStyle name="Comma 14 21" xfId="517" xr:uid="{00000000-0005-0000-0000-000001020000}"/>
    <cellStyle name="Comma 14 22" xfId="518" xr:uid="{00000000-0005-0000-0000-000002020000}"/>
    <cellStyle name="Comma 14 23" xfId="519" xr:uid="{00000000-0005-0000-0000-000003020000}"/>
    <cellStyle name="Comma 14 24" xfId="520" xr:uid="{00000000-0005-0000-0000-000004020000}"/>
    <cellStyle name="Comma 14 25" xfId="521" xr:uid="{00000000-0005-0000-0000-000005020000}"/>
    <cellStyle name="Comma 14 26" xfId="522" xr:uid="{00000000-0005-0000-0000-000006020000}"/>
    <cellStyle name="Comma 14 27" xfId="523" xr:uid="{00000000-0005-0000-0000-000007020000}"/>
    <cellStyle name="Comma 14 28" xfId="524" xr:uid="{00000000-0005-0000-0000-000008020000}"/>
    <cellStyle name="Comma 14 29" xfId="525" xr:uid="{00000000-0005-0000-0000-000009020000}"/>
    <cellStyle name="Comma 14 3" xfId="526" xr:uid="{00000000-0005-0000-0000-00000A020000}"/>
    <cellStyle name="Comma 14 3 2" xfId="527" xr:uid="{00000000-0005-0000-0000-00000B020000}"/>
    <cellStyle name="Comma 14 3 2 2" xfId="528" xr:uid="{00000000-0005-0000-0000-00000C020000}"/>
    <cellStyle name="Comma 14 3 3" xfId="529" xr:uid="{00000000-0005-0000-0000-00000D020000}"/>
    <cellStyle name="Comma 14 3 3 2" xfId="530" xr:uid="{00000000-0005-0000-0000-00000E020000}"/>
    <cellStyle name="Comma 14 3 4" xfId="531" xr:uid="{00000000-0005-0000-0000-00000F020000}"/>
    <cellStyle name="Comma 14 3 4 2" xfId="532" xr:uid="{00000000-0005-0000-0000-000010020000}"/>
    <cellStyle name="Comma 14 3 5" xfId="533" xr:uid="{00000000-0005-0000-0000-000011020000}"/>
    <cellStyle name="Comma 14 3 5 2" xfId="534" xr:uid="{00000000-0005-0000-0000-000012020000}"/>
    <cellStyle name="Comma 14 3 6" xfId="535" xr:uid="{00000000-0005-0000-0000-000013020000}"/>
    <cellStyle name="Comma 14 3 6 2" xfId="536" xr:uid="{00000000-0005-0000-0000-000014020000}"/>
    <cellStyle name="Comma 14 30" xfId="537" xr:uid="{00000000-0005-0000-0000-000015020000}"/>
    <cellStyle name="Comma 14 31" xfId="538" xr:uid="{00000000-0005-0000-0000-000016020000}"/>
    <cellStyle name="Comma 14 32" xfId="539" xr:uid="{00000000-0005-0000-0000-000017020000}"/>
    <cellStyle name="Comma 14 33" xfId="540" xr:uid="{00000000-0005-0000-0000-000018020000}"/>
    <cellStyle name="Comma 14 34" xfId="541" xr:uid="{00000000-0005-0000-0000-000019020000}"/>
    <cellStyle name="Comma 14 35" xfId="542" xr:uid="{00000000-0005-0000-0000-00001A020000}"/>
    <cellStyle name="Comma 14 36" xfId="543" xr:uid="{00000000-0005-0000-0000-00001B020000}"/>
    <cellStyle name="Comma 14 37" xfId="544" xr:uid="{00000000-0005-0000-0000-00001C020000}"/>
    <cellStyle name="Comma 14 38" xfId="545" xr:uid="{00000000-0005-0000-0000-00001D020000}"/>
    <cellStyle name="Comma 14 39" xfId="546" xr:uid="{00000000-0005-0000-0000-00001E020000}"/>
    <cellStyle name="Comma 14 4" xfId="547" xr:uid="{00000000-0005-0000-0000-00001F020000}"/>
    <cellStyle name="Comma 14 4 2" xfId="548" xr:uid="{00000000-0005-0000-0000-000020020000}"/>
    <cellStyle name="Comma 14 4 2 2" xfId="549" xr:uid="{00000000-0005-0000-0000-000021020000}"/>
    <cellStyle name="Comma 14 4 3" xfId="550" xr:uid="{00000000-0005-0000-0000-000022020000}"/>
    <cellStyle name="Comma 14 4 3 2" xfId="551" xr:uid="{00000000-0005-0000-0000-000023020000}"/>
    <cellStyle name="Comma 14 4 4" xfId="552" xr:uid="{00000000-0005-0000-0000-000024020000}"/>
    <cellStyle name="Comma 14 4 4 2" xfId="553" xr:uid="{00000000-0005-0000-0000-000025020000}"/>
    <cellStyle name="Comma 14 4 5" xfId="554" xr:uid="{00000000-0005-0000-0000-000026020000}"/>
    <cellStyle name="Comma 14 4 5 2" xfId="555" xr:uid="{00000000-0005-0000-0000-000027020000}"/>
    <cellStyle name="Comma 14 4 6" xfId="556" xr:uid="{00000000-0005-0000-0000-000028020000}"/>
    <cellStyle name="Comma 14 4 6 2" xfId="557" xr:uid="{00000000-0005-0000-0000-000029020000}"/>
    <cellStyle name="Comma 14 40" xfId="558" xr:uid="{00000000-0005-0000-0000-00002A020000}"/>
    <cellStyle name="Comma 14 41" xfId="559" xr:uid="{00000000-0005-0000-0000-00002B020000}"/>
    <cellStyle name="Comma 14 42" xfId="560" xr:uid="{00000000-0005-0000-0000-00002C020000}"/>
    <cellStyle name="Comma 14 43" xfId="561" xr:uid="{00000000-0005-0000-0000-00002D020000}"/>
    <cellStyle name="Comma 14 44" xfId="562" xr:uid="{00000000-0005-0000-0000-00002E020000}"/>
    <cellStyle name="Comma 14 45" xfId="563" xr:uid="{00000000-0005-0000-0000-00002F020000}"/>
    <cellStyle name="Comma 14 46" xfId="564" xr:uid="{00000000-0005-0000-0000-000030020000}"/>
    <cellStyle name="Comma 14 47" xfId="565" xr:uid="{00000000-0005-0000-0000-000031020000}"/>
    <cellStyle name="Comma 14 48" xfId="566" xr:uid="{00000000-0005-0000-0000-000032020000}"/>
    <cellStyle name="Comma 14 49" xfId="567" xr:uid="{00000000-0005-0000-0000-000033020000}"/>
    <cellStyle name="Comma 14 5" xfId="568" xr:uid="{00000000-0005-0000-0000-000034020000}"/>
    <cellStyle name="Comma 14 5 2" xfId="569" xr:uid="{00000000-0005-0000-0000-000035020000}"/>
    <cellStyle name="Comma 14 5 2 2" xfId="570" xr:uid="{00000000-0005-0000-0000-000036020000}"/>
    <cellStyle name="Comma 14 5 3" xfId="571" xr:uid="{00000000-0005-0000-0000-000037020000}"/>
    <cellStyle name="Comma 14 5 3 2" xfId="572" xr:uid="{00000000-0005-0000-0000-000038020000}"/>
    <cellStyle name="Comma 14 5 4" xfId="573" xr:uid="{00000000-0005-0000-0000-000039020000}"/>
    <cellStyle name="Comma 14 5 4 2" xfId="574" xr:uid="{00000000-0005-0000-0000-00003A020000}"/>
    <cellStyle name="Comma 14 5 5" xfId="575" xr:uid="{00000000-0005-0000-0000-00003B020000}"/>
    <cellStyle name="Comma 14 5 5 2" xfId="576" xr:uid="{00000000-0005-0000-0000-00003C020000}"/>
    <cellStyle name="Comma 14 5 6" xfId="577" xr:uid="{00000000-0005-0000-0000-00003D020000}"/>
    <cellStyle name="Comma 14 5 6 2" xfId="578" xr:uid="{00000000-0005-0000-0000-00003E020000}"/>
    <cellStyle name="Comma 14 50" xfId="579" xr:uid="{00000000-0005-0000-0000-00003F020000}"/>
    <cellStyle name="Comma 14 51" xfId="580" xr:uid="{00000000-0005-0000-0000-000040020000}"/>
    <cellStyle name="Comma 14 52" xfId="581" xr:uid="{00000000-0005-0000-0000-000041020000}"/>
    <cellStyle name="Comma 14 53" xfId="582" xr:uid="{00000000-0005-0000-0000-000042020000}"/>
    <cellStyle name="Comma 14 54" xfId="583" xr:uid="{00000000-0005-0000-0000-000043020000}"/>
    <cellStyle name="Comma 14 55" xfId="584" xr:uid="{00000000-0005-0000-0000-000044020000}"/>
    <cellStyle name="Comma 14 56" xfId="585" xr:uid="{00000000-0005-0000-0000-000045020000}"/>
    <cellStyle name="Comma 14 57" xfId="586" xr:uid="{00000000-0005-0000-0000-000046020000}"/>
    <cellStyle name="Comma 14 58" xfId="587" xr:uid="{00000000-0005-0000-0000-000047020000}"/>
    <cellStyle name="Comma 14 59" xfId="588" xr:uid="{00000000-0005-0000-0000-000048020000}"/>
    <cellStyle name="Comma 14 6" xfId="589" xr:uid="{00000000-0005-0000-0000-000049020000}"/>
    <cellStyle name="Comma 14 6 2" xfId="590" xr:uid="{00000000-0005-0000-0000-00004A020000}"/>
    <cellStyle name="Comma 14 6 2 2" xfId="591" xr:uid="{00000000-0005-0000-0000-00004B020000}"/>
    <cellStyle name="Comma 14 6 3" xfId="592" xr:uid="{00000000-0005-0000-0000-00004C020000}"/>
    <cellStyle name="Comma 14 6 3 2" xfId="593" xr:uid="{00000000-0005-0000-0000-00004D020000}"/>
    <cellStyle name="Comma 14 6 4" xfId="594" xr:uid="{00000000-0005-0000-0000-00004E020000}"/>
    <cellStyle name="Comma 14 6 4 2" xfId="595" xr:uid="{00000000-0005-0000-0000-00004F020000}"/>
    <cellStyle name="Comma 14 6 5" xfId="596" xr:uid="{00000000-0005-0000-0000-000050020000}"/>
    <cellStyle name="Comma 14 6 5 2" xfId="597" xr:uid="{00000000-0005-0000-0000-000051020000}"/>
    <cellStyle name="Comma 14 6 6" xfId="598" xr:uid="{00000000-0005-0000-0000-000052020000}"/>
    <cellStyle name="Comma 14 6 6 2" xfId="599" xr:uid="{00000000-0005-0000-0000-000053020000}"/>
    <cellStyle name="Comma 14 60" xfId="600" xr:uid="{00000000-0005-0000-0000-000054020000}"/>
    <cellStyle name="Comma 14 61" xfId="601" xr:uid="{00000000-0005-0000-0000-000055020000}"/>
    <cellStyle name="Comma 14 62" xfId="602" xr:uid="{00000000-0005-0000-0000-000056020000}"/>
    <cellStyle name="Comma 14 63" xfId="603" xr:uid="{00000000-0005-0000-0000-000057020000}"/>
    <cellStyle name="Comma 14 64" xfId="604" xr:uid="{00000000-0005-0000-0000-000058020000}"/>
    <cellStyle name="Comma 14 65" xfId="605" xr:uid="{00000000-0005-0000-0000-000059020000}"/>
    <cellStyle name="Comma 14 66" xfId="606" xr:uid="{00000000-0005-0000-0000-00005A020000}"/>
    <cellStyle name="Comma 14 67" xfId="607" xr:uid="{00000000-0005-0000-0000-00005B020000}"/>
    <cellStyle name="Comma 14 68" xfId="608" xr:uid="{00000000-0005-0000-0000-00005C020000}"/>
    <cellStyle name="Comma 14 69" xfId="609" xr:uid="{00000000-0005-0000-0000-00005D020000}"/>
    <cellStyle name="Comma 14 7" xfId="610" xr:uid="{00000000-0005-0000-0000-00005E020000}"/>
    <cellStyle name="Comma 14 7 2" xfId="611" xr:uid="{00000000-0005-0000-0000-00005F020000}"/>
    <cellStyle name="Comma 14 7 2 2" xfId="612" xr:uid="{00000000-0005-0000-0000-000060020000}"/>
    <cellStyle name="Comma 14 7 3" xfId="613" xr:uid="{00000000-0005-0000-0000-000061020000}"/>
    <cellStyle name="Comma 14 7 3 2" xfId="614" xr:uid="{00000000-0005-0000-0000-000062020000}"/>
    <cellStyle name="Comma 14 7 4" xfId="615" xr:uid="{00000000-0005-0000-0000-000063020000}"/>
    <cellStyle name="Comma 14 7 4 2" xfId="616" xr:uid="{00000000-0005-0000-0000-000064020000}"/>
    <cellStyle name="Comma 14 7 5" xfId="617" xr:uid="{00000000-0005-0000-0000-000065020000}"/>
    <cellStyle name="Comma 14 7 5 2" xfId="618" xr:uid="{00000000-0005-0000-0000-000066020000}"/>
    <cellStyle name="Comma 14 7 6" xfId="619" xr:uid="{00000000-0005-0000-0000-000067020000}"/>
    <cellStyle name="Comma 14 7 6 2" xfId="620" xr:uid="{00000000-0005-0000-0000-000068020000}"/>
    <cellStyle name="Comma 14 70" xfId="621" xr:uid="{00000000-0005-0000-0000-000069020000}"/>
    <cellStyle name="Comma 14 71" xfId="622" xr:uid="{00000000-0005-0000-0000-00006A020000}"/>
    <cellStyle name="Comma 14 72" xfId="623" xr:uid="{00000000-0005-0000-0000-00006B020000}"/>
    <cellStyle name="Comma 14 73" xfId="624" xr:uid="{00000000-0005-0000-0000-00006C020000}"/>
    <cellStyle name="Comma 14 74" xfId="625" xr:uid="{00000000-0005-0000-0000-00006D020000}"/>
    <cellStyle name="Comma 14 75" xfId="626" xr:uid="{00000000-0005-0000-0000-00006E020000}"/>
    <cellStyle name="Comma 14 76" xfId="627" xr:uid="{00000000-0005-0000-0000-00006F020000}"/>
    <cellStyle name="Comma 14 77" xfId="628" xr:uid="{00000000-0005-0000-0000-000070020000}"/>
    <cellStyle name="Comma 14 78" xfId="629" xr:uid="{00000000-0005-0000-0000-000071020000}"/>
    <cellStyle name="Comma 14 79" xfId="630" xr:uid="{00000000-0005-0000-0000-000072020000}"/>
    <cellStyle name="Comma 14 8" xfId="631" xr:uid="{00000000-0005-0000-0000-000073020000}"/>
    <cellStyle name="Comma 14 80" xfId="632" xr:uid="{00000000-0005-0000-0000-000074020000}"/>
    <cellStyle name="Comma 14 81" xfId="633" xr:uid="{00000000-0005-0000-0000-000075020000}"/>
    <cellStyle name="Comma 14 82" xfId="634" xr:uid="{00000000-0005-0000-0000-000076020000}"/>
    <cellStyle name="Comma 14 83" xfId="635" xr:uid="{00000000-0005-0000-0000-000077020000}"/>
    <cellStyle name="Comma 14 84" xfId="636" xr:uid="{00000000-0005-0000-0000-000078020000}"/>
    <cellStyle name="Comma 14 85" xfId="637" xr:uid="{00000000-0005-0000-0000-000079020000}"/>
    <cellStyle name="Comma 14 86" xfId="638" xr:uid="{00000000-0005-0000-0000-00007A020000}"/>
    <cellStyle name="Comma 14 87" xfId="639" xr:uid="{00000000-0005-0000-0000-00007B020000}"/>
    <cellStyle name="Comma 14 88" xfId="640" xr:uid="{00000000-0005-0000-0000-00007C020000}"/>
    <cellStyle name="Comma 14 89" xfId="641" xr:uid="{00000000-0005-0000-0000-00007D020000}"/>
    <cellStyle name="Comma 14 9" xfId="642" xr:uid="{00000000-0005-0000-0000-00007E020000}"/>
    <cellStyle name="Comma 14 90" xfId="643" xr:uid="{00000000-0005-0000-0000-00007F020000}"/>
    <cellStyle name="Comma 14 91" xfId="644" xr:uid="{00000000-0005-0000-0000-000080020000}"/>
    <cellStyle name="Comma 14 91 2" xfId="645" xr:uid="{00000000-0005-0000-0000-000081020000}"/>
    <cellStyle name="Comma 14 91 3" xfId="646" xr:uid="{00000000-0005-0000-0000-000082020000}"/>
    <cellStyle name="Comma 14 92" xfId="647" xr:uid="{00000000-0005-0000-0000-000083020000}"/>
    <cellStyle name="Comma 14 93" xfId="648" xr:uid="{00000000-0005-0000-0000-000084020000}"/>
    <cellStyle name="Comma 15" xfId="649" xr:uid="{00000000-0005-0000-0000-000085020000}"/>
    <cellStyle name="Comma 15 2" xfId="650" xr:uid="{00000000-0005-0000-0000-000086020000}"/>
    <cellStyle name="Comma 15 2 2" xfId="651" xr:uid="{00000000-0005-0000-0000-000087020000}"/>
    <cellStyle name="Comma 15 3" xfId="652" xr:uid="{00000000-0005-0000-0000-000088020000}"/>
    <cellStyle name="Comma 15 3 2" xfId="653" xr:uid="{00000000-0005-0000-0000-000089020000}"/>
    <cellStyle name="Comma 15 4" xfId="654" xr:uid="{00000000-0005-0000-0000-00008A020000}"/>
    <cellStyle name="Comma 15 5" xfId="655" xr:uid="{00000000-0005-0000-0000-00008B020000}"/>
    <cellStyle name="Comma 16" xfId="656" xr:uid="{00000000-0005-0000-0000-00008C020000}"/>
    <cellStyle name="Comma 16 2" xfId="657" xr:uid="{00000000-0005-0000-0000-00008D020000}"/>
    <cellStyle name="Comma 16 2 2" xfId="658" xr:uid="{00000000-0005-0000-0000-00008E020000}"/>
    <cellStyle name="Comma 16 3" xfId="659" xr:uid="{00000000-0005-0000-0000-00008F020000}"/>
    <cellStyle name="Comma 16 3 2" xfId="660" xr:uid="{00000000-0005-0000-0000-000090020000}"/>
    <cellStyle name="Comma 16 4" xfId="661" xr:uid="{00000000-0005-0000-0000-000091020000}"/>
    <cellStyle name="Comma 16 5" xfId="662" xr:uid="{00000000-0005-0000-0000-000092020000}"/>
    <cellStyle name="Comma 17" xfId="663" xr:uid="{00000000-0005-0000-0000-000093020000}"/>
    <cellStyle name="Comma 17 2" xfId="664" xr:uid="{00000000-0005-0000-0000-000094020000}"/>
    <cellStyle name="Comma 17 2 2" xfId="665" xr:uid="{00000000-0005-0000-0000-000095020000}"/>
    <cellStyle name="Comma 17 2 2 2" xfId="666" xr:uid="{00000000-0005-0000-0000-000096020000}"/>
    <cellStyle name="Comma 17 2 3" xfId="667" xr:uid="{00000000-0005-0000-0000-000097020000}"/>
    <cellStyle name="Comma 17 2 4" xfId="668" xr:uid="{00000000-0005-0000-0000-000098020000}"/>
    <cellStyle name="Comma 17 3" xfId="669" xr:uid="{00000000-0005-0000-0000-000099020000}"/>
    <cellStyle name="Comma 17 3 2" xfId="670" xr:uid="{00000000-0005-0000-0000-00009A020000}"/>
    <cellStyle name="Comma 17 4" xfId="671" xr:uid="{00000000-0005-0000-0000-00009B020000}"/>
    <cellStyle name="Comma 18" xfId="672" xr:uid="{00000000-0005-0000-0000-00009C020000}"/>
    <cellStyle name="Comma 18 2" xfId="673" xr:uid="{00000000-0005-0000-0000-00009D020000}"/>
    <cellStyle name="Comma 18 2 2" xfId="674" xr:uid="{00000000-0005-0000-0000-00009E020000}"/>
    <cellStyle name="Comma 18 3" xfId="675" xr:uid="{00000000-0005-0000-0000-00009F020000}"/>
    <cellStyle name="Comma 19" xfId="676" xr:uid="{00000000-0005-0000-0000-0000A0020000}"/>
    <cellStyle name="Comma 19 2" xfId="677" xr:uid="{00000000-0005-0000-0000-0000A1020000}"/>
    <cellStyle name="Comma 19 2 2" xfId="678" xr:uid="{00000000-0005-0000-0000-0000A2020000}"/>
    <cellStyle name="Comma 19 3" xfId="679" xr:uid="{00000000-0005-0000-0000-0000A3020000}"/>
    <cellStyle name="Comma 19 3 2" xfId="680" xr:uid="{00000000-0005-0000-0000-0000A4020000}"/>
    <cellStyle name="Comma 19 3 2 2" xfId="681" xr:uid="{00000000-0005-0000-0000-0000A5020000}"/>
    <cellStyle name="Comma 19 3 3" xfId="682" xr:uid="{00000000-0005-0000-0000-0000A6020000}"/>
    <cellStyle name="Comma 19 4" xfId="683" xr:uid="{00000000-0005-0000-0000-0000A7020000}"/>
    <cellStyle name="Comma 19 4 2" xfId="684" xr:uid="{00000000-0005-0000-0000-0000A8020000}"/>
    <cellStyle name="Comma 19 5" xfId="685" xr:uid="{00000000-0005-0000-0000-0000A9020000}"/>
    <cellStyle name="Comma 19 6" xfId="686" xr:uid="{00000000-0005-0000-0000-0000AA020000}"/>
    <cellStyle name="Comma 2" xfId="687" xr:uid="{00000000-0005-0000-0000-0000AB020000}"/>
    <cellStyle name="Comma 2 10" xfId="688" xr:uid="{00000000-0005-0000-0000-0000AC020000}"/>
    <cellStyle name="Comma 2 10 2" xfId="689" xr:uid="{00000000-0005-0000-0000-0000AD020000}"/>
    <cellStyle name="Comma 2 10 2 2" xfId="690" xr:uid="{00000000-0005-0000-0000-0000AE020000}"/>
    <cellStyle name="Comma 2 10 3" xfId="691" xr:uid="{00000000-0005-0000-0000-0000AF020000}"/>
    <cellStyle name="Comma 2 100" xfId="692" xr:uid="{00000000-0005-0000-0000-0000B0020000}"/>
    <cellStyle name="Comma 2 101" xfId="693" xr:uid="{00000000-0005-0000-0000-0000B1020000}"/>
    <cellStyle name="Comma 2 102" xfId="694" xr:uid="{00000000-0005-0000-0000-0000B2020000}"/>
    <cellStyle name="Comma 2 103" xfId="695" xr:uid="{00000000-0005-0000-0000-0000B3020000}"/>
    <cellStyle name="Comma 2 104" xfId="696" xr:uid="{00000000-0005-0000-0000-0000B4020000}"/>
    <cellStyle name="Comma 2 105" xfId="697" xr:uid="{00000000-0005-0000-0000-0000B5020000}"/>
    <cellStyle name="Comma 2 106" xfId="698" xr:uid="{00000000-0005-0000-0000-0000B6020000}"/>
    <cellStyle name="Comma 2 107" xfId="699" xr:uid="{00000000-0005-0000-0000-0000B7020000}"/>
    <cellStyle name="Comma 2 108" xfId="700" xr:uid="{00000000-0005-0000-0000-0000B8020000}"/>
    <cellStyle name="Comma 2 109" xfId="701" xr:uid="{00000000-0005-0000-0000-0000B9020000}"/>
    <cellStyle name="Comma 2 11" xfId="702" xr:uid="{00000000-0005-0000-0000-0000BA020000}"/>
    <cellStyle name="Comma 2 11 2" xfId="703" xr:uid="{00000000-0005-0000-0000-0000BB020000}"/>
    <cellStyle name="Comma 2 11 2 2" xfId="704" xr:uid="{00000000-0005-0000-0000-0000BC020000}"/>
    <cellStyle name="Comma 2 11 3" xfId="705" xr:uid="{00000000-0005-0000-0000-0000BD020000}"/>
    <cellStyle name="Comma 2 11 3 2" xfId="706" xr:uid="{00000000-0005-0000-0000-0000BE020000}"/>
    <cellStyle name="Comma 2 11 4" xfId="707" xr:uid="{00000000-0005-0000-0000-0000BF020000}"/>
    <cellStyle name="Comma 2 11 5" xfId="708" xr:uid="{00000000-0005-0000-0000-0000C0020000}"/>
    <cellStyle name="Comma 2 110" xfId="709" xr:uid="{00000000-0005-0000-0000-0000C1020000}"/>
    <cellStyle name="Comma 2 111" xfId="710" xr:uid="{00000000-0005-0000-0000-0000C2020000}"/>
    <cellStyle name="Comma 2 112" xfId="711" xr:uid="{00000000-0005-0000-0000-0000C3020000}"/>
    <cellStyle name="Comma 2 113" xfId="712" xr:uid="{00000000-0005-0000-0000-0000C4020000}"/>
    <cellStyle name="Comma 2 113 2" xfId="713" xr:uid="{00000000-0005-0000-0000-0000C5020000}"/>
    <cellStyle name="Comma 2 114" xfId="714" xr:uid="{00000000-0005-0000-0000-0000C6020000}"/>
    <cellStyle name="Comma 2 115" xfId="715" xr:uid="{00000000-0005-0000-0000-0000C7020000}"/>
    <cellStyle name="Comma 2 12" xfId="716" xr:uid="{00000000-0005-0000-0000-0000C8020000}"/>
    <cellStyle name="Comma 2 12 2" xfId="717" xr:uid="{00000000-0005-0000-0000-0000C9020000}"/>
    <cellStyle name="Comma 2 12 2 2" xfId="718" xr:uid="{00000000-0005-0000-0000-0000CA020000}"/>
    <cellStyle name="Comma 2 12 3" xfId="719" xr:uid="{00000000-0005-0000-0000-0000CB020000}"/>
    <cellStyle name="Comma 2 13" xfId="720" xr:uid="{00000000-0005-0000-0000-0000CC020000}"/>
    <cellStyle name="Comma 2 13 2" xfId="721" xr:uid="{00000000-0005-0000-0000-0000CD020000}"/>
    <cellStyle name="Comma 2 13 2 2" xfId="722" xr:uid="{00000000-0005-0000-0000-0000CE020000}"/>
    <cellStyle name="Comma 2 13 3" xfId="723" xr:uid="{00000000-0005-0000-0000-0000CF020000}"/>
    <cellStyle name="Comma 2 13 4" xfId="724" xr:uid="{00000000-0005-0000-0000-0000D0020000}"/>
    <cellStyle name="Comma 2 14" xfId="725" xr:uid="{00000000-0005-0000-0000-0000D1020000}"/>
    <cellStyle name="Comma 2 14 2" xfId="726" xr:uid="{00000000-0005-0000-0000-0000D2020000}"/>
    <cellStyle name="Comma 2 14 2 2" xfId="727" xr:uid="{00000000-0005-0000-0000-0000D3020000}"/>
    <cellStyle name="Comma 2 14 3" xfId="728" xr:uid="{00000000-0005-0000-0000-0000D4020000}"/>
    <cellStyle name="Comma 2 15" xfId="729" xr:uid="{00000000-0005-0000-0000-0000D5020000}"/>
    <cellStyle name="Comma 2 15 2" xfId="730" xr:uid="{00000000-0005-0000-0000-0000D6020000}"/>
    <cellStyle name="Comma 2 15 2 2" xfId="731" xr:uid="{00000000-0005-0000-0000-0000D7020000}"/>
    <cellStyle name="Comma 2 15 3" xfId="732" xr:uid="{00000000-0005-0000-0000-0000D8020000}"/>
    <cellStyle name="Comma 2 16" xfId="733" xr:uid="{00000000-0005-0000-0000-0000D9020000}"/>
    <cellStyle name="Comma 2 16 2" xfId="734" xr:uid="{00000000-0005-0000-0000-0000DA020000}"/>
    <cellStyle name="Comma 2 16 2 2" xfId="735" xr:uid="{00000000-0005-0000-0000-0000DB020000}"/>
    <cellStyle name="Comma 2 16 3" xfId="736" xr:uid="{00000000-0005-0000-0000-0000DC020000}"/>
    <cellStyle name="Comma 2 17" xfId="737" xr:uid="{00000000-0005-0000-0000-0000DD020000}"/>
    <cellStyle name="Comma 2 17 2" xfId="738" xr:uid="{00000000-0005-0000-0000-0000DE020000}"/>
    <cellStyle name="Comma 2 17 2 2" xfId="739" xr:uid="{00000000-0005-0000-0000-0000DF020000}"/>
    <cellStyle name="Comma 2 17 3" xfId="740" xr:uid="{00000000-0005-0000-0000-0000E0020000}"/>
    <cellStyle name="Comma 2 18" xfId="741" xr:uid="{00000000-0005-0000-0000-0000E1020000}"/>
    <cellStyle name="Comma 2 18 2" xfId="742" xr:uid="{00000000-0005-0000-0000-0000E2020000}"/>
    <cellStyle name="Comma 2 18 2 2" xfId="743" xr:uid="{00000000-0005-0000-0000-0000E3020000}"/>
    <cellStyle name="Comma 2 18 3" xfId="744" xr:uid="{00000000-0005-0000-0000-0000E4020000}"/>
    <cellStyle name="Comma 2 19" xfId="745" xr:uid="{00000000-0005-0000-0000-0000E5020000}"/>
    <cellStyle name="Comma 2 19 2" xfId="746" xr:uid="{00000000-0005-0000-0000-0000E6020000}"/>
    <cellStyle name="Comma 2 19 2 2" xfId="747" xr:uid="{00000000-0005-0000-0000-0000E7020000}"/>
    <cellStyle name="Comma 2 19 3" xfId="748" xr:uid="{00000000-0005-0000-0000-0000E8020000}"/>
    <cellStyle name="Comma 2 2" xfId="749" xr:uid="{00000000-0005-0000-0000-0000E9020000}"/>
    <cellStyle name="Comma 2 2 10" xfId="750" xr:uid="{00000000-0005-0000-0000-0000EA020000}"/>
    <cellStyle name="Comma 2 2 10 2" xfId="751" xr:uid="{00000000-0005-0000-0000-0000EB020000}"/>
    <cellStyle name="Comma 2 2 11" xfId="752" xr:uid="{00000000-0005-0000-0000-0000EC020000}"/>
    <cellStyle name="Comma 2 2 11 2" xfId="753" xr:uid="{00000000-0005-0000-0000-0000ED020000}"/>
    <cellStyle name="Comma 2 2 12" xfId="754" xr:uid="{00000000-0005-0000-0000-0000EE020000}"/>
    <cellStyle name="Comma 2 2 12 2" xfId="755" xr:uid="{00000000-0005-0000-0000-0000EF020000}"/>
    <cellStyle name="Comma 2 2 13" xfId="756" xr:uid="{00000000-0005-0000-0000-0000F0020000}"/>
    <cellStyle name="Comma 2 2 13 2" xfId="757" xr:uid="{00000000-0005-0000-0000-0000F1020000}"/>
    <cellStyle name="Comma 2 2 14" xfId="758" xr:uid="{00000000-0005-0000-0000-0000F2020000}"/>
    <cellStyle name="Comma 2 2 14 2" xfId="759" xr:uid="{00000000-0005-0000-0000-0000F3020000}"/>
    <cellStyle name="Comma 2 2 15" xfId="760" xr:uid="{00000000-0005-0000-0000-0000F4020000}"/>
    <cellStyle name="Comma 2 2 15 2" xfId="761" xr:uid="{00000000-0005-0000-0000-0000F5020000}"/>
    <cellStyle name="Comma 2 2 16" xfId="762" xr:uid="{00000000-0005-0000-0000-0000F6020000}"/>
    <cellStyle name="Comma 2 2 16 2" xfId="763" xr:uid="{00000000-0005-0000-0000-0000F7020000}"/>
    <cellStyle name="Comma 2 2 17" xfId="764" xr:uid="{00000000-0005-0000-0000-0000F8020000}"/>
    <cellStyle name="Comma 2 2 17 2" xfId="765" xr:uid="{00000000-0005-0000-0000-0000F9020000}"/>
    <cellStyle name="Comma 2 2 18" xfId="766" xr:uid="{00000000-0005-0000-0000-0000FA020000}"/>
    <cellStyle name="Comma 2 2 18 2" xfId="767" xr:uid="{00000000-0005-0000-0000-0000FB020000}"/>
    <cellStyle name="Comma 2 2 2" xfId="768" xr:uid="{00000000-0005-0000-0000-0000FC020000}"/>
    <cellStyle name="Comma 2 2 2 2" xfId="769" xr:uid="{00000000-0005-0000-0000-0000FD020000}"/>
    <cellStyle name="Comma 2 2 2 2 2" xfId="770" xr:uid="{00000000-0005-0000-0000-0000FE020000}"/>
    <cellStyle name="Comma 2 2 2 2 2 2" xfId="771" xr:uid="{00000000-0005-0000-0000-0000FF020000}"/>
    <cellStyle name="Comma 2 2 2 2 2 2 2" xfId="772" xr:uid="{00000000-0005-0000-0000-000000030000}"/>
    <cellStyle name="Comma 2 2 2 2 2 2 2 2" xfId="773" xr:uid="{00000000-0005-0000-0000-000001030000}"/>
    <cellStyle name="Comma 2 2 2 2 2 2 3" xfId="774" xr:uid="{00000000-0005-0000-0000-000002030000}"/>
    <cellStyle name="Comma 2 2 2 2 2 3" xfId="775" xr:uid="{00000000-0005-0000-0000-000003030000}"/>
    <cellStyle name="Comma 2 2 2 2 2 3 2" xfId="776" xr:uid="{00000000-0005-0000-0000-000004030000}"/>
    <cellStyle name="Comma 2 2 2 2 2 4" xfId="777" xr:uid="{00000000-0005-0000-0000-000005030000}"/>
    <cellStyle name="Comma 2 2 2 2 2 4 2" xfId="778" xr:uid="{00000000-0005-0000-0000-000006030000}"/>
    <cellStyle name="Comma 2 2 2 2 2 5" xfId="779" xr:uid="{00000000-0005-0000-0000-000007030000}"/>
    <cellStyle name="Comma 2 2 2 2 2 5 2" xfId="780" xr:uid="{00000000-0005-0000-0000-000008030000}"/>
    <cellStyle name="Comma 2 2 2 2 2 6" xfId="781" xr:uid="{00000000-0005-0000-0000-000009030000}"/>
    <cellStyle name="Comma 2 2 2 2 2 7" xfId="782" xr:uid="{00000000-0005-0000-0000-00000A030000}"/>
    <cellStyle name="Comma 2 2 2 2 3" xfId="783" xr:uid="{00000000-0005-0000-0000-00000B030000}"/>
    <cellStyle name="Comma 2 2 2 2 3 2" xfId="784" xr:uid="{00000000-0005-0000-0000-00000C030000}"/>
    <cellStyle name="Comma 2 2 2 2 3 3" xfId="785" xr:uid="{00000000-0005-0000-0000-00000D030000}"/>
    <cellStyle name="Comma 2 2 2 2 4" xfId="786" xr:uid="{00000000-0005-0000-0000-00000E030000}"/>
    <cellStyle name="Comma 2 2 2 2 4 2" xfId="787" xr:uid="{00000000-0005-0000-0000-00000F030000}"/>
    <cellStyle name="Comma 2 2 2 2 5" xfId="788" xr:uid="{00000000-0005-0000-0000-000010030000}"/>
    <cellStyle name="Comma 2 2 2 2 5 2" xfId="789" xr:uid="{00000000-0005-0000-0000-000011030000}"/>
    <cellStyle name="Comma 2 2 2 2 6" xfId="790" xr:uid="{00000000-0005-0000-0000-000012030000}"/>
    <cellStyle name="Comma 2 2 2 2 6 2" xfId="791" xr:uid="{00000000-0005-0000-0000-000013030000}"/>
    <cellStyle name="Comma 2 2 2 2 7" xfId="792" xr:uid="{00000000-0005-0000-0000-000014030000}"/>
    <cellStyle name="Comma 2 2 2 3" xfId="793" xr:uid="{00000000-0005-0000-0000-000015030000}"/>
    <cellStyle name="Comma 2 2 2 3 2" xfId="794" xr:uid="{00000000-0005-0000-0000-000016030000}"/>
    <cellStyle name="Comma 2 2 2 4" xfId="795" xr:uid="{00000000-0005-0000-0000-000017030000}"/>
    <cellStyle name="Comma 2 2 2 5" xfId="796" xr:uid="{00000000-0005-0000-0000-000018030000}"/>
    <cellStyle name="Comma 2 2 2 6" xfId="797" xr:uid="{00000000-0005-0000-0000-000019030000}"/>
    <cellStyle name="Comma 2 2 2 6 2" xfId="798" xr:uid="{00000000-0005-0000-0000-00001A030000}"/>
    <cellStyle name="Comma 2 2 2 7" xfId="799" xr:uid="{00000000-0005-0000-0000-00001B030000}"/>
    <cellStyle name="Comma 2 2 2 8" xfId="800" xr:uid="{00000000-0005-0000-0000-00001C030000}"/>
    <cellStyle name="Comma 2 2 3" xfId="801" xr:uid="{00000000-0005-0000-0000-00001D030000}"/>
    <cellStyle name="Comma 2 2 3 2" xfId="802" xr:uid="{00000000-0005-0000-0000-00001E030000}"/>
    <cellStyle name="Comma 2 2 3 2 2" xfId="803" xr:uid="{00000000-0005-0000-0000-00001F030000}"/>
    <cellStyle name="Comma 2 2 3 3" xfId="804" xr:uid="{00000000-0005-0000-0000-000020030000}"/>
    <cellStyle name="Comma 2 2 3 3 2" xfId="805" xr:uid="{00000000-0005-0000-0000-000021030000}"/>
    <cellStyle name="Comma 2 2 3 4" xfId="806" xr:uid="{00000000-0005-0000-0000-000022030000}"/>
    <cellStyle name="Comma 2 2 3 4 2" xfId="807" xr:uid="{00000000-0005-0000-0000-000023030000}"/>
    <cellStyle name="Comma 2 2 3 5" xfId="808" xr:uid="{00000000-0005-0000-0000-000024030000}"/>
    <cellStyle name="Comma 2 2 3 5 2" xfId="809" xr:uid="{00000000-0005-0000-0000-000025030000}"/>
    <cellStyle name="Comma 2 2 3 6" xfId="810" xr:uid="{00000000-0005-0000-0000-000026030000}"/>
    <cellStyle name="Comma 2 2 3 6 2" xfId="811" xr:uid="{00000000-0005-0000-0000-000027030000}"/>
    <cellStyle name="Comma 2 2 3 7" xfId="812" xr:uid="{00000000-0005-0000-0000-000028030000}"/>
    <cellStyle name="Comma 2 2 4" xfId="813" xr:uid="{00000000-0005-0000-0000-000029030000}"/>
    <cellStyle name="Comma 2 2 4 2" xfId="814" xr:uid="{00000000-0005-0000-0000-00002A030000}"/>
    <cellStyle name="Comma 2 2 4 3" xfId="815" xr:uid="{00000000-0005-0000-0000-00002B030000}"/>
    <cellStyle name="Comma 2 2 4 3 2" xfId="816" xr:uid="{00000000-0005-0000-0000-00002C030000}"/>
    <cellStyle name="Comma 2 2 4 4" xfId="817" xr:uid="{00000000-0005-0000-0000-00002D030000}"/>
    <cellStyle name="Comma 2 2 4 4 2" xfId="818" xr:uid="{00000000-0005-0000-0000-00002E030000}"/>
    <cellStyle name="Comma 2 2 4 5" xfId="819" xr:uid="{00000000-0005-0000-0000-00002F030000}"/>
    <cellStyle name="Comma 2 2 4 5 2" xfId="820" xr:uid="{00000000-0005-0000-0000-000030030000}"/>
    <cellStyle name="Comma 2 2 4 6" xfId="821" xr:uid="{00000000-0005-0000-0000-000031030000}"/>
    <cellStyle name="Comma 2 2 4 6 2" xfId="822" xr:uid="{00000000-0005-0000-0000-000032030000}"/>
    <cellStyle name="Comma 2 2 4 7" xfId="823" xr:uid="{00000000-0005-0000-0000-000033030000}"/>
    <cellStyle name="Comma 2 2 5" xfId="824" xr:uid="{00000000-0005-0000-0000-000034030000}"/>
    <cellStyle name="Comma 2 2 5 2" xfId="825" xr:uid="{00000000-0005-0000-0000-000035030000}"/>
    <cellStyle name="Comma 2 2 5 2 2" xfId="826" xr:uid="{00000000-0005-0000-0000-000036030000}"/>
    <cellStyle name="Comma 2 2 5 3" xfId="827" xr:uid="{00000000-0005-0000-0000-000037030000}"/>
    <cellStyle name="Comma 2 2 5 3 2" xfId="828" xr:uid="{00000000-0005-0000-0000-000038030000}"/>
    <cellStyle name="Comma 2 2 5 4" xfId="829" xr:uid="{00000000-0005-0000-0000-000039030000}"/>
    <cellStyle name="Comma 2 2 5 4 2" xfId="830" xr:uid="{00000000-0005-0000-0000-00003A030000}"/>
    <cellStyle name="Comma 2 2 5 5" xfId="831" xr:uid="{00000000-0005-0000-0000-00003B030000}"/>
    <cellStyle name="Comma 2 2 5 5 2" xfId="832" xr:uid="{00000000-0005-0000-0000-00003C030000}"/>
    <cellStyle name="Comma 2 2 5 6" xfId="833" xr:uid="{00000000-0005-0000-0000-00003D030000}"/>
    <cellStyle name="Comma 2 2 5 6 2" xfId="834" xr:uid="{00000000-0005-0000-0000-00003E030000}"/>
    <cellStyle name="Comma 2 2 6" xfId="835" xr:uid="{00000000-0005-0000-0000-00003F030000}"/>
    <cellStyle name="Comma 2 2 6 2" xfId="836" xr:uid="{00000000-0005-0000-0000-000040030000}"/>
    <cellStyle name="Comma 2 2 6 2 2" xfId="837" xr:uid="{00000000-0005-0000-0000-000041030000}"/>
    <cellStyle name="Comma 2 2 6 3" xfId="838" xr:uid="{00000000-0005-0000-0000-000042030000}"/>
    <cellStyle name="Comma 2 2 6 3 2" xfId="839" xr:uid="{00000000-0005-0000-0000-000043030000}"/>
    <cellStyle name="Comma 2 2 6 4" xfId="840" xr:uid="{00000000-0005-0000-0000-000044030000}"/>
    <cellStyle name="Comma 2 2 6 4 2" xfId="841" xr:uid="{00000000-0005-0000-0000-000045030000}"/>
    <cellStyle name="Comma 2 2 6 5" xfId="842" xr:uid="{00000000-0005-0000-0000-000046030000}"/>
    <cellStyle name="Comma 2 2 6 5 2" xfId="843" xr:uid="{00000000-0005-0000-0000-000047030000}"/>
    <cellStyle name="Comma 2 2 6 6" xfId="844" xr:uid="{00000000-0005-0000-0000-000048030000}"/>
    <cellStyle name="Comma 2 2 6 6 2" xfId="845" xr:uid="{00000000-0005-0000-0000-000049030000}"/>
    <cellStyle name="Comma 2 2 7" xfId="846" xr:uid="{00000000-0005-0000-0000-00004A030000}"/>
    <cellStyle name="Comma 2 2 7 2" xfId="847" xr:uid="{00000000-0005-0000-0000-00004B030000}"/>
    <cellStyle name="Comma 2 2 7 2 2" xfId="848" xr:uid="{00000000-0005-0000-0000-00004C030000}"/>
    <cellStyle name="Comma 2 2 7 3" xfId="849" xr:uid="{00000000-0005-0000-0000-00004D030000}"/>
    <cellStyle name="Comma 2 2 7 3 2" xfId="850" xr:uid="{00000000-0005-0000-0000-00004E030000}"/>
    <cellStyle name="Comma 2 2 7 4" xfId="851" xr:uid="{00000000-0005-0000-0000-00004F030000}"/>
    <cellStyle name="Comma 2 2 7 4 2" xfId="852" xr:uid="{00000000-0005-0000-0000-000050030000}"/>
    <cellStyle name="Comma 2 2 7 5" xfId="853" xr:uid="{00000000-0005-0000-0000-000051030000}"/>
    <cellStyle name="Comma 2 2 7 5 2" xfId="854" xr:uid="{00000000-0005-0000-0000-000052030000}"/>
    <cellStyle name="Comma 2 2 7 6" xfId="855" xr:uid="{00000000-0005-0000-0000-000053030000}"/>
    <cellStyle name="Comma 2 2 7 6 2" xfId="856" xr:uid="{00000000-0005-0000-0000-000054030000}"/>
    <cellStyle name="Comma 2 2 7 7" xfId="857" xr:uid="{00000000-0005-0000-0000-000055030000}"/>
    <cellStyle name="Comma 2 2 8" xfId="858" xr:uid="{00000000-0005-0000-0000-000056030000}"/>
    <cellStyle name="Comma 2 2 8 2" xfId="859" xr:uid="{00000000-0005-0000-0000-000057030000}"/>
    <cellStyle name="Comma 2 2 9" xfId="860" xr:uid="{00000000-0005-0000-0000-000058030000}"/>
    <cellStyle name="Comma 2 2 9 2" xfId="861" xr:uid="{00000000-0005-0000-0000-000059030000}"/>
    <cellStyle name="Comma 2 20" xfId="862" xr:uid="{00000000-0005-0000-0000-00005A030000}"/>
    <cellStyle name="Comma 2 20 2" xfId="863" xr:uid="{00000000-0005-0000-0000-00005B030000}"/>
    <cellStyle name="Comma 2 20 2 2" xfId="864" xr:uid="{00000000-0005-0000-0000-00005C030000}"/>
    <cellStyle name="Comma 2 20 3" xfId="865" xr:uid="{00000000-0005-0000-0000-00005D030000}"/>
    <cellStyle name="Comma 2 21" xfId="866" xr:uid="{00000000-0005-0000-0000-00005E030000}"/>
    <cellStyle name="Comma 2 21 2" xfId="867" xr:uid="{00000000-0005-0000-0000-00005F030000}"/>
    <cellStyle name="Comma 2 21 2 2" xfId="868" xr:uid="{00000000-0005-0000-0000-000060030000}"/>
    <cellStyle name="Comma 2 21 3" xfId="869" xr:uid="{00000000-0005-0000-0000-000061030000}"/>
    <cellStyle name="Comma 2 22" xfId="870" xr:uid="{00000000-0005-0000-0000-000062030000}"/>
    <cellStyle name="Comma 2 22 2" xfId="871" xr:uid="{00000000-0005-0000-0000-000063030000}"/>
    <cellStyle name="Comma 2 22 2 2" xfId="872" xr:uid="{00000000-0005-0000-0000-000064030000}"/>
    <cellStyle name="Comma 2 22 2 2 2" xfId="873" xr:uid="{00000000-0005-0000-0000-000065030000}"/>
    <cellStyle name="Comma 2 22 2 3" xfId="874" xr:uid="{00000000-0005-0000-0000-000066030000}"/>
    <cellStyle name="Comma 2 22 3" xfId="875" xr:uid="{00000000-0005-0000-0000-000067030000}"/>
    <cellStyle name="Comma 2 22 3 2" xfId="876" xr:uid="{00000000-0005-0000-0000-000068030000}"/>
    <cellStyle name="Comma 2 22 4" xfId="877" xr:uid="{00000000-0005-0000-0000-000069030000}"/>
    <cellStyle name="Comma 2 23" xfId="878" xr:uid="{00000000-0005-0000-0000-00006A030000}"/>
    <cellStyle name="Comma 2 23 2" xfId="879" xr:uid="{00000000-0005-0000-0000-00006B030000}"/>
    <cellStyle name="Comma 2 24" xfId="880" xr:uid="{00000000-0005-0000-0000-00006C030000}"/>
    <cellStyle name="Comma 2 24 2" xfId="881" xr:uid="{00000000-0005-0000-0000-00006D030000}"/>
    <cellStyle name="Comma 2 25" xfId="882" xr:uid="{00000000-0005-0000-0000-00006E030000}"/>
    <cellStyle name="Comma 2 26" xfId="883" xr:uid="{00000000-0005-0000-0000-00006F030000}"/>
    <cellStyle name="Comma 2 27" xfId="884" xr:uid="{00000000-0005-0000-0000-000070030000}"/>
    <cellStyle name="Comma 2 28" xfId="885" xr:uid="{00000000-0005-0000-0000-000071030000}"/>
    <cellStyle name="Comma 2 29" xfId="886" xr:uid="{00000000-0005-0000-0000-000072030000}"/>
    <cellStyle name="Comma 2 3" xfId="887" xr:uid="{00000000-0005-0000-0000-000073030000}"/>
    <cellStyle name="Comma 2 3 10" xfId="888" xr:uid="{00000000-0005-0000-0000-000074030000}"/>
    <cellStyle name="Comma 2 3 11" xfId="889" xr:uid="{00000000-0005-0000-0000-000075030000}"/>
    <cellStyle name="Comma 2 3 2" xfId="890" xr:uid="{00000000-0005-0000-0000-000076030000}"/>
    <cellStyle name="Comma 2 3 2 2" xfId="891" xr:uid="{00000000-0005-0000-0000-000077030000}"/>
    <cellStyle name="Comma 2 3 2 3" xfId="892" xr:uid="{00000000-0005-0000-0000-000078030000}"/>
    <cellStyle name="Comma 2 3 2 4" xfId="893" xr:uid="{00000000-0005-0000-0000-000079030000}"/>
    <cellStyle name="Comma 2 3 2 5" xfId="894" xr:uid="{00000000-0005-0000-0000-00007A030000}"/>
    <cellStyle name="Comma 2 3 3" xfId="895" xr:uid="{00000000-0005-0000-0000-00007B030000}"/>
    <cellStyle name="Comma 2 3 3 2" xfId="896" xr:uid="{00000000-0005-0000-0000-00007C030000}"/>
    <cellStyle name="Comma 2 3 4" xfId="897" xr:uid="{00000000-0005-0000-0000-00007D030000}"/>
    <cellStyle name="Comma 2 3 4 2" xfId="898" xr:uid="{00000000-0005-0000-0000-00007E030000}"/>
    <cellStyle name="Comma 2 3 5" xfId="899" xr:uid="{00000000-0005-0000-0000-00007F030000}"/>
    <cellStyle name="Comma 2 3 5 2" xfId="900" xr:uid="{00000000-0005-0000-0000-000080030000}"/>
    <cellStyle name="Comma 2 3 6" xfId="901" xr:uid="{00000000-0005-0000-0000-000081030000}"/>
    <cellStyle name="Comma 2 3 6 2" xfId="902" xr:uid="{00000000-0005-0000-0000-000082030000}"/>
    <cellStyle name="Comma 2 3 7" xfId="903" xr:uid="{00000000-0005-0000-0000-000083030000}"/>
    <cellStyle name="Comma 2 3 8" xfId="904" xr:uid="{00000000-0005-0000-0000-000084030000}"/>
    <cellStyle name="Comma 2 3 9" xfId="905" xr:uid="{00000000-0005-0000-0000-000085030000}"/>
    <cellStyle name="Comma 2 30" xfId="906" xr:uid="{00000000-0005-0000-0000-000086030000}"/>
    <cellStyle name="Comma 2 31" xfId="907" xr:uid="{00000000-0005-0000-0000-000087030000}"/>
    <cellStyle name="Comma 2 32" xfId="908" xr:uid="{00000000-0005-0000-0000-000088030000}"/>
    <cellStyle name="Comma 2 33" xfId="909" xr:uid="{00000000-0005-0000-0000-000089030000}"/>
    <cellStyle name="Comma 2 34" xfId="910" xr:uid="{00000000-0005-0000-0000-00008A030000}"/>
    <cellStyle name="Comma 2 35" xfId="911" xr:uid="{00000000-0005-0000-0000-00008B030000}"/>
    <cellStyle name="Comma 2 36" xfId="912" xr:uid="{00000000-0005-0000-0000-00008C030000}"/>
    <cellStyle name="Comma 2 37" xfId="913" xr:uid="{00000000-0005-0000-0000-00008D030000}"/>
    <cellStyle name="Comma 2 38" xfId="914" xr:uid="{00000000-0005-0000-0000-00008E030000}"/>
    <cellStyle name="Comma 2 39" xfId="915" xr:uid="{00000000-0005-0000-0000-00008F030000}"/>
    <cellStyle name="Comma 2 4" xfId="916" xr:uid="{00000000-0005-0000-0000-000090030000}"/>
    <cellStyle name="Comma 2 4 10" xfId="917" xr:uid="{00000000-0005-0000-0000-000091030000}"/>
    <cellStyle name="Comma 2 4 11" xfId="918" xr:uid="{00000000-0005-0000-0000-000092030000}"/>
    <cellStyle name="Comma 2 4 2" xfId="919" xr:uid="{00000000-0005-0000-0000-000093030000}"/>
    <cellStyle name="Comma 2 4 2 2" xfId="920" xr:uid="{00000000-0005-0000-0000-000094030000}"/>
    <cellStyle name="Comma 2 4 2 3" xfId="921" xr:uid="{00000000-0005-0000-0000-000095030000}"/>
    <cellStyle name="Comma 2 4 2 4" xfId="922" xr:uid="{00000000-0005-0000-0000-000096030000}"/>
    <cellStyle name="Comma 2 4 2 5" xfId="923" xr:uid="{00000000-0005-0000-0000-000097030000}"/>
    <cellStyle name="Comma 2 4 3" xfId="924" xr:uid="{00000000-0005-0000-0000-000098030000}"/>
    <cellStyle name="Comma 2 4 3 2" xfId="925" xr:uid="{00000000-0005-0000-0000-000099030000}"/>
    <cellStyle name="Comma 2 4 4" xfId="926" xr:uid="{00000000-0005-0000-0000-00009A030000}"/>
    <cellStyle name="Comma 2 4 4 2" xfId="927" xr:uid="{00000000-0005-0000-0000-00009B030000}"/>
    <cellStyle name="Comma 2 4 5" xfId="928" xr:uid="{00000000-0005-0000-0000-00009C030000}"/>
    <cellStyle name="Comma 2 4 5 2" xfId="929" xr:uid="{00000000-0005-0000-0000-00009D030000}"/>
    <cellStyle name="Comma 2 4 6" xfId="930" xr:uid="{00000000-0005-0000-0000-00009E030000}"/>
    <cellStyle name="Comma 2 4 6 2" xfId="931" xr:uid="{00000000-0005-0000-0000-00009F030000}"/>
    <cellStyle name="Comma 2 4 7" xfId="932" xr:uid="{00000000-0005-0000-0000-0000A0030000}"/>
    <cellStyle name="Comma 2 4 8" xfId="933" xr:uid="{00000000-0005-0000-0000-0000A1030000}"/>
    <cellStyle name="Comma 2 4 9" xfId="934" xr:uid="{00000000-0005-0000-0000-0000A2030000}"/>
    <cellStyle name="Comma 2 40" xfId="935" xr:uid="{00000000-0005-0000-0000-0000A3030000}"/>
    <cellStyle name="Comma 2 41" xfId="936" xr:uid="{00000000-0005-0000-0000-0000A4030000}"/>
    <cellStyle name="Comma 2 42" xfId="937" xr:uid="{00000000-0005-0000-0000-0000A5030000}"/>
    <cellStyle name="Comma 2 43" xfId="938" xr:uid="{00000000-0005-0000-0000-0000A6030000}"/>
    <cellStyle name="Comma 2 44" xfId="939" xr:uid="{00000000-0005-0000-0000-0000A7030000}"/>
    <cellStyle name="Comma 2 45" xfId="940" xr:uid="{00000000-0005-0000-0000-0000A8030000}"/>
    <cellStyle name="Comma 2 46" xfId="941" xr:uid="{00000000-0005-0000-0000-0000A9030000}"/>
    <cellStyle name="Comma 2 47" xfId="942" xr:uid="{00000000-0005-0000-0000-0000AA030000}"/>
    <cellStyle name="Comma 2 48" xfId="943" xr:uid="{00000000-0005-0000-0000-0000AB030000}"/>
    <cellStyle name="Comma 2 49" xfId="944" xr:uid="{00000000-0005-0000-0000-0000AC030000}"/>
    <cellStyle name="Comma 2 5" xfId="945" xr:uid="{00000000-0005-0000-0000-0000AD030000}"/>
    <cellStyle name="Comma 2 5 2" xfId="946" xr:uid="{00000000-0005-0000-0000-0000AE030000}"/>
    <cellStyle name="Comma 2 5 2 2" xfId="947" xr:uid="{00000000-0005-0000-0000-0000AF030000}"/>
    <cellStyle name="Comma 2 5 2 2 2" xfId="948" xr:uid="{00000000-0005-0000-0000-0000B0030000}"/>
    <cellStyle name="Comma 2 5 2 2 3" xfId="949" xr:uid="{00000000-0005-0000-0000-0000B1030000}"/>
    <cellStyle name="Comma 2 5 2 2 4" xfId="950" xr:uid="{00000000-0005-0000-0000-0000B2030000}"/>
    <cellStyle name="Comma 2 5 2 3" xfId="951" xr:uid="{00000000-0005-0000-0000-0000B3030000}"/>
    <cellStyle name="Comma 2 5 2 3 2" xfId="952" xr:uid="{00000000-0005-0000-0000-0000B4030000}"/>
    <cellStyle name="Comma 2 5 2 4" xfId="953" xr:uid="{00000000-0005-0000-0000-0000B5030000}"/>
    <cellStyle name="Comma 2 5 2 4 2" xfId="954" xr:uid="{00000000-0005-0000-0000-0000B6030000}"/>
    <cellStyle name="Comma 2 5 3" xfId="955" xr:uid="{00000000-0005-0000-0000-0000B7030000}"/>
    <cellStyle name="Comma 2 5 3 2" xfId="956" xr:uid="{00000000-0005-0000-0000-0000B8030000}"/>
    <cellStyle name="Comma 2 5 3 3" xfId="957" xr:uid="{00000000-0005-0000-0000-0000B9030000}"/>
    <cellStyle name="Comma 2 5 3 4" xfId="958" xr:uid="{00000000-0005-0000-0000-0000BA030000}"/>
    <cellStyle name="Comma 2 5 4" xfId="959" xr:uid="{00000000-0005-0000-0000-0000BB030000}"/>
    <cellStyle name="Comma 2 5 4 2" xfId="960" xr:uid="{00000000-0005-0000-0000-0000BC030000}"/>
    <cellStyle name="Comma 2 5 5" xfId="961" xr:uid="{00000000-0005-0000-0000-0000BD030000}"/>
    <cellStyle name="Comma 2 5 5 2" xfId="962" xr:uid="{00000000-0005-0000-0000-0000BE030000}"/>
    <cellStyle name="Comma 2 5 6" xfId="963" xr:uid="{00000000-0005-0000-0000-0000BF030000}"/>
    <cellStyle name="Comma 2 5 7" xfId="964" xr:uid="{00000000-0005-0000-0000-0000C0030000}"/>
    <cellStyle name="Comma 2 50" xfId="965" xr:uid="{00000000-0005-0000-0000-0000C1030000}"/>
    <cellStyle name="Comma 2 51" xfId="966" xr:uid="{00000000-0005-0000-0000-0000C2030000}"/>
    <cellStyle name="Comma 2 52" xfId="967" xr:uid="{00000000-0005-0000-0000-0000C3030000}"/>
    <cellStyle name="Comma 2 53" xfId="968" xr:uid="{00000000-0005-0000-0000-0000C4030000}"/>
    <cellStyle name="Comma 2 54" xfId="969" xr:uid="{00000000-0005-0000-0000-0000C5030000}"/>
    <cellStyle name="Comma 2 55" xfId="970" xr:uid="{00000000-0005-0000-0000-0000C6030000}"/>
    <cellStyle name="Comma 2 56" xfId="971" xr:uid="{00000000-0005-0000-0000-0000C7030000}"/>
    <cellStyle name="Comma 2 57" xfId="972" xr:uid="{00000000-0005-0000-0000-0000C8030000}"/>
    <cellStyle name="Comma 2 58" xfId="973" xr:uid="{00000000-0005-0000-0000-0000C9030000}"/>
    <cellStyle name="Comma 2 59" xfId="974" xr:uid="{00000000-0005-0000-0000-0000CA030000}"/>
    <cellStyle name="Comma 2 6" xfId="975" xr:uid="{00000000-0005-0000-0000-0000CB030000}"/>
    <cellStyle name="Comma 2 6 2" xfId="976" xr:uid="{00000000-0005-0000-0000-0000CC030000}"/>
    <cellStyle name="Comma 2 6 2 2" xfId="977" xr:uid="{00000000-0005-0000-0000-0000CD030000}"/>
    <cellStyle name="Comma 2 6 2 3" xfId="978" xr:uid="{00000000-0005-0000-0000-0000CE030000}"/>
    <cellStyle name="Comma 2 6 2 4" xfId="979" xr:uid="{00000000-0005-0000-0000-0000CF030000}"/>
    <cellStyle name="Comma 2 6 3" xfId="980" xr:uid="{00000000-0005-0000-0000-0000D0030000}"/>
    <cellStyle name="Comma 2 6 4" xfId="981" xr:uid="{00000000-0005-0000-0000-0000D1030000}"/>
    <cellStyle name="Comma 2 6 5" xfId="982" xr:uid="{00000000-0005-0000-0000-0000D2030000}"/>
    <cellStyle name="Comma 2 6 6" xfId="983" xr:uid="{00000000-0005-0000-0000-0000D3030000}"/>
    <cellStyle name="Comma 2 6 7" xfId="984" xr:uid="{00000000-0005-0000-0000-0000D4030000}"/>
    <cellStyle name="Comma 2 60" xfId="985" xr:uid="{00000000-0005-0000-0000-0000D5030000}"/>
    <cellStyle name="Comma 2 61" xfId="986" xr:uid="{00000000-0005-0000-0000-0000D6030000}"/>
    <cellStyle name="Comma 2 62" xfId="987" xr:uid="{00000000-0005-0000-0000-0000D7030000}"/>
    <cellStyle name="Comma 2 63" xfId="988" xr:uid="{00000000-0005-0000-0000-0000D8030000}"/>
    <cellStyle name="Comma 2 64" xfId="989" xr:uid="{00000000-0005-0000-0000-0000D9030000}"/>
    <cellStyle name="Comma 2 65" xfId="990" xr:uid="{00000000-0005-0000-0000-0000DA030000}"/>
    <cellStyle name="Comma 2 66" xfId="991" xr:uid="{00000000-0005-0000-0000-0000DB030000}"/>
    <cellStyle name="Comma 2 67" xfId="992" xr:uid="{00000000-0005-0000-0000-0000DC030000}"/>
    <cellStyle name="Comma 2 68" xfId="993" xr:uid="{00000000-0005-0000-0000-0000DD030000}"/>
    <cellStyle name="Comma 2 69" xfId="994" xr:uid="{00000000-0005-0000-0000-0000DE030000}"/>
    <cellStyle name="Comma 2 7" xfId="995" xr:uid="{00000000-0005-0000-0000-0000DF030000}"/>
    <cellStyle name="Comma 2 7 2" xfId="996" xr:uid="{00000000-0005-0000-0000-0000E0030000}"/>
    <cellStyle name="Comma 2 7 2 2" xfId="997" xr:uid="{00000000-0005-0000-0000-0000E1030000}"/>
    <cellStyle name="Comma 2 7 2 3" xfId="998" xr:uid="{00000000-0005-0000-0000-0000E2030000}"/>
    <cellStyle name="Comma 2 7 2 4" xfId="999" xr:uid="{00000000-0005-0000-0000-0000E3030000}"/>
    <cellStyle name="Comma 2 7 3" xfId="1000" xr:uid="{00000000-0005-0000-0000-0000E4030000}"/>
    <cellStyle name="Comma 2 7 4" xfId="1001" xr:uid="{00000000-0005-0000-0000-0000E5030000}"/>
    <cellStyle name="Comma 2 7 5" xfId="1002" xr:uid="{00000000-0005-0000-0000-0000E6030000}"/>
    <cellStyle name="Comma 2 7 6" xfId="1003" xr:uid="{00000000-0005-0000-0000-0000E7030000}"/>
    <cellStyle name="Comma 2 7 7" xfId="1004" xr:uid="{00000000-0005-0000-0000-0000E8030000}"/>
    <cellStyle name="Comma 2 70" xfId="1005" xr:uid="{00000000-0005-0000-0000-0000E9030000}"/>
    <cellStyle name="Comma 2 71" xfId="1006" xr:uid="{00000000-0005-0000-0000-0000EA030000}"/>
    <cellStyle name="Comma 2 72" xfId="1007" xr:uid="{00000000-0005-0000-0000-0000EB030000}"/>
    <cellStyle name="Comma 2 73" xfId="1008" xr:uid="{00000000-0005-0000-0000-0000EC030000}"/>
    <cellStyle name="Comma 2 74" xfId="1009" xr:uid="{00000000-0005-0000-0000-0000ED030000}"/>
    <cellStyle name="Comma 2 75" xfId="1010" xr:uid="{00000000-0005-0000-0000-0000EE030000}"/>
    <cellStyle name="Comma 2 76" xfId="1011" xr:uid="{00000000-0005-0000-0000-0000EF030000}"/>
    <cellStyle name="Comma 2 77" xfId="1012" xr:uid="{00000000-0005-0000-0000-0000F0030000}"/>
    <cellStyle name="Comma 2 78" xfId="1013" xr:uid="{00000000-0005-0000-0000-0000F1030000}"/>
    <cellStyle name="Comma 2 79" xfId="1014" xr:uid="{00000000-0005-0000-0000-0000F2030000}"/>
    <cellStyle name="Comma 2 8" xfId="1015" xr:uid="{00000000-0005-0000-0000-0000F3030000}"/>
    <cellStyle name="Comma 2 8 2" xfId="1016" xr:uid="{00000000-0005-0000-0000-0000F4030000}"/>
    <cellStyle name="Comma 2 8 2 2" xfId="1017" xr:uid="{00000000-0005-0000-0000-0000F5030000}"/>
    <cellStyle name="Comma 2 8 2 3" xfId="1018" xr:uid="{00000000-0005-0000-0000-0000F6030000}"/>
    <cellStyle name="Comma 2 8 2 4" xfId="1019" xr:uid="{00000000-0005-0000-0000-0000F7030000}"/>
    <cellStyle name="Comma 2 8 3" xfId="1020" xr:uid="{00000000-0005-0000-0000-0000F8030000}"/>
    <cellStyle name="Comma 2 8 4" xfId="1021" xr:uid="{00000000-0005-0000-0000-0000F9030000}"/>
    <cellStyle name="Comma 2 8 5" xfId="1022" xr:uid="{00000000-0005-0000-0000-0000FA030000}"/>
    <cellStyle name="Comma 2 8 6" xfId="1023" xr:uid="{00000000-0005-0000-0000-0000FB030000}"/>
    <cellStyle name="Comma 2 8 7" xfId="1024" xr:uid="{00000000-0005-0000-0000-0000FC030000}"/>
    <cellStyle name="Comma 2 80" xfId="1025" xr:uid="{00000000-0005-0000-0000-0000FD030000}"/>
    <cellStyle name="Comma 2 81" xfId="1026" xr:uid="{00000000-0005-0000-0000-0000FE030000}"/>
    <cellStyle name="Comma 2 82" xfId="1027" xr:uid="{00000000-0005-0000-0000-0000FF030000}"/>
    <cellStyle name="Comma 2 83" xfId="1028" xr:uid="{00000000-0005-0000-0000-000000040000}"/>
    <cellStyle name="Comma 2 84" xfId="1029" xr:uid="{00000000-0005-0000-0000-000001040000}"/>
    <cellStyle name="Comma 2 85" xfId="1030" xr:uid="{00000000-0005-0000-0000-000002040000}"/>
    <cellStyle name="Comma 2 86" xfId="1031" xr:uid="{00000000-0005-0000-0000-000003040000}"/>
    <cellStyle name="Comma 2 87" xfId="1032" xr:uid="{00000000-0005-0000-0000-000004040000}"/>
    <cellStyle name="Comma 2 88" xfId="1033" xr:uid="{00000000-0005-0000-0000-000005040000}"/>
    <cellStyle name="Comma 2 89" xfId="1034" xr:uid="{00000000-0005-0000-0000-000006040000}"/>
    <cellStyle name="Comma 2 9" xfId="1035" xr:uid="{00000000-0005-0000-0000-000007040000}"/>
    <cellStyle name="Comma 2 9 2" xfId="1036" xr:uid="{00000000-0005-0000-0000-000008040000}"/>
    <cellStyle name="Comma 2 9 2 2" xfId="1037" xr:uid="{00000000-0005-0000-0000-000009040000}"/>
    <cellStyle name="Comma 2 9 2 3" xfId="1038" xr:uid="{00000000-0005-0000-0000-00000A040000}"/>
    <cellStyle name="Comma 2 9 2 4" xfId="1039" xr:uid="{00000000-0005-0000-0000-00000B040000}"/>
    <cellStyle name="Comma 2 9 3" xfId="1040" xr:uid="{00000000-0005-0000-0000-00000C040000}"/>
    <cellStyle name="Comma 2 9 4" xfId="1041" xr:uid="{00000000-0005-0000-0000-00000D040000}"/>
    <cellStyle name="Comma 2 9 5" xfId="1042" xr:uid="{00000000-0005-0000-0000-00000E040000}"/>
    <cellStyle name="Comma 2 9 6" xfId="1043" xr:uid="{00000000-0005-0000-0000-00000F040000}"/>
    <cellStyle name="Comma 2 9 7" xfId="1044" xr:uid="{00000000-0005-0000-0000-000010040000}"/>
    <cellStyle name="Comma 2 90" xfId="1045" xr:uid="{00000000-0005-0000-0000-000011040000}"/>
    <cellStyle name="Comma 2 91" xfId="1046" xr:uid="{00000000-0005-0000-0000-000012040000}"/>
    <cellStyle name="Comma 2 92" xfId="1047" xr:uid="{00000000-0005-0000-0000-000013040000}"/>
    <cellStyle name="Comma 2 93" xfId="1048" xr:uid="{00000000-0005-0000-0000-000014040000}"/>
    <cellStyle name="Comma 2 94" xfId="1049" xr:uid="{00000000-0005-0000-0000-000015040000}"/>
    <cellStyle name="Comma 2 95" xfId="1050" xr:uid="{00000000-0005-0000-0000-000016040000}"/>
    <cellStyle name="Comma 2 96" xfId="1051" xr:uid="{00000000-0005-0000-0000-000017040000}"/>
    <cellStyle name="Comma 2 97" xfId="1052" xr:uid="{00000000-0005-0000-0000-000018040000}"/>
    <cellStyle name="Comma 2 98" xfId="1053" xr:uid="{00000000-0005-0000-0000-000019040000}"/>
    <cellStyle name="Comma 2 99" xfId="1054" xr:uid="{00000000-0005-0000-0000-00001A040000}"/>
    <cellStyle name="Comma 2_AL000048" xfId="1055" xr:uid="{00000000-0005-0000-0000-00001B040000}"/>
    <cellStyle name="Comma 20" xfId="1056" xr:uid="{00000000-0005-0000-0000-00001C040000}"/>
    <cellStyle name="Comma 20 2" xfId="1057" xr:uid="{00000000-0005-0000-0000-00001D040000}"/>
    <cellStyle name="Comma 20 2 2" xfId="1058" xr:uid="{00000000-0005-0000-0000-00001E040000}"/>
    <cellStyle name="Comma 20 3" xfId="1059" xr:uid="{00000000-0005-0000-0000-00001F040000}"/>
    <cellStyle name="Comma 21" xfId="1060" xr:uid="{00000000-0005-0000-0000-000020040000}"/>
    <cellStyle name="Comma 21 2" xfId="1061" xr:uid="{00000000-0005-0000-0000-000021040000}"/>
    <cellStyle name="Comma 21 2 2" xfId="1062" xr:uid="{00000000-0005-0000-0000-000022040000}"/>
    <cellStyle name="Comma 21 3" xfId="1063" xr:uid="{00000000-0005-0000-0000-000023040000}"/>
    <cellStyle name="Comma 21 3 2" xfId="1064" xr:uid="{00000000-0005-0000-0000-000024040000}"/>
    <cellStyle name="Comma 21 4" xfId="1065" xr:uid="{00000000-0005-0000-0000-000025040000}"/>
    <cellStyle name="Comma 21 5" xfId="1066" xr:uid="{00000000-0005-0000-0000-000026040000}"/>
    <cellStyle name="Comma 22" xfId="1067" xr:uid="{00000000-0005-0000-0000-000027040000}"/>
    <cellStyle name="Comma 22 2" xfId="1068" xr:uid="{00000000-0005-0000-0000-000028040000}"/>
    <cellStyle name="Comma 22 2 2" xfId="1069" xr:uid="{00000000-0005-0000-0000-000029040000}"/>
    <cellStyle name="Comma 22 3" xfId="1070" xr:uid="{00000000-0005-0000-0000-00002A040000}"/>
    <cellStyle name="Comma 22 4" xfId="1071" xr:uid="{00000000-0005-0000-0000-00002B040000}"/>
    <cellStyle name="Comma 22 5" xfId="1072" xr:uid="{00000000-0005-0000-0000-00002C040000}"/>
    <cellStyle name="Comma 23" xfId="1073" xr:uid="{00000000-0005-0000-0000-00002D040000}"/>
    <cellStyle name="Comma 23 10" xfId="1074" xr:uid="{00000000-0005-0000-0000-00002E040000}"/>
    <cellStyle name="Comma 23 11" xfId="1075" xr:uid="{00000000-0005-0000-0000-00002F040000}"/>
    <cellStyle name="Comma 23 12" xfId="1076" xr:uid="{00000000-0005-0000-0000-000030040000}"/>
    <cellStyle name="Comma 23 13" xfId="1077" xr:uid="{00000000-0005-0000-0000-000031040000}"/>
    <cellStyle name="Comma 23 14" xfId="1078" xr:uid="{00000000-0005-0000-0000-000032040000}"/>
    <cellStyle name="Comma 23 15" xfId="1079" xr:uid="{00000000-0005-0000-0000-000033040000}"/>
    <cellStyle name="Comma 23 16" xfId="1080" xr:uid="{00000000-0005-0000-0000-000034040000}"/>
    <cellStyle name="Comma 23 2" xfId="1081" xr:uid="{00000000-0005-0000-0000-000035040000}"/>
    <cellStyle name="Comma 23 2 2" xfId="1082" xr:uid="{00000000-0005-0000-0000-000036040000}"/>
    <cellStyle name="Comma 23 3" xfId="1083" xr:uid="{00000000-0005-0000-0000-000037040000}"/>
    <cellStyle name="Comma 23 4" xfId="1084" xr:uid="{00000000-0005-0000-0000-000038040000}"/>
    <cellStyle name="Comma 23 5" xfId="1085" xr:uid="{00000000-0005-0000-0000-000039040000}"/>
    <cellStyle name="Comma 23 6" xfId="1086" xr:uid="{00000000-0005-0000-0000-00003A040000}"/>
    <cellStyle name="Comma 23 7" xfId="1087" xr:uid="{00000000-0005-0000-0000-00003B040000}"/>
    <cellStyle name="Comma 23 8" xfId="1088" xr:uid="{00000000-0005-0000-0000-00003C040000}"/>
    <cellStyle name="Comma 23 9" xfId="1089" xr:uid="{00000000-0005-0000-0000-00003D040000}"/>
    <cellStyle name="Comma 24" xfId="1090" xr:uid="{00000000-0005-0000-0000-00003E040000}"/>
    <cellStyle name="Comma 24 2" xfId="1091" xr:uid="{00000000-0005-0000-0000-00003F040000}"/>
    <cellStyle name="Comma 24 2 2" xfId="1092" xr:uid="{00000000-0005-0000-0000-000040040000}"/>
    <cellStyle name="Comma 24 3" xfId="1093" xr:uid="{00000000-0005-0000-0000-000041040000}"/>
    <cellStyle name="Comma 25" xfId="1094" xr:uid="{00000000-0005-0000-0000-000042040000}"/>
    <cellStyle name="Comma 25 10" xfId="1095" xr:uid="{00000000-0005-0000-0000-000043040000}"/>
    <cellStyle name="Comma 25 11" xfId="1096" xr:uid="{00000000-0005-0000-0000-000044040000}"/>
    <cellStyle name="Comma 25 12" xfId="1097" xr:uid="{00000000-0005-0000-0000-000045040000}"/>
    <cellStyle name="Comma 25 13" xfId="1098" xr:uid="{00000000-0005-0000-0000-000046040000}"/>
    <cellStyle name="Comma 25 14" xfId="1099" xr:uid="{00000000-0005-0000-0000-000047040000}"/>
    <cellStyle name="Comma 25 15" xfId="1100" xr:uid="{00000000-0005-0000-0000-000048040000}"/>
    <cellStyle name="Comma 25 16" xfId="1101" xr:uid="{00000000-0005-0000-0000-000049040000}"/>
    <cellStyle name="Comma 25 2" xfId="1102" xr:uid="{00000000-0005-0000-0000-00004A040000}"/>
    <cellStyle name="Comma 25 2 2" xfId="1103" xr:uid="{00000000-0005-0000-0000-00004B040000}"/>
    <cellStyle name="Comma 25 3" xfId="1104" xr:uid="{00000000-0005-0000-0000-00004C040000}"/>
    <cellStyle name="Comma 25 4" xfId="1105" xr:uid="{00000000-0005-0000-0000-00004D040000}"/>
    <cellStyle name="Comma 25 5" xfId="1106" xr:uid="{00000000-0005-0000-0000-00004E040000}"/>
    <cellStyle name="Comma 25 6" xfId="1107" xr:uid="{00000000-0005-0000-0000-00004F040000}"/>
    <cellStyle name="Comma 25 7" xfId="1108" xr:uid="{00000000-0005-0000-0000-000050040000}"/>
    <cellStyle name="Comma 25 8" xfId="1109" xr:uid="{00000000-0005-0000-0000-000051040000}"/>
    <cellStyle name="Comma 25 9" xfId="1110" xr:uid="{00000000-0005-0000-0000-000052040000}"/>
    <cellStyle name="Comma 26" xfId="1111" xr:uid="{00000000-0005-0000-0000-000053040000}"/>
    <cellStyle name="Comma 26 10" xfId="1112" xr:uid="{00000000-0005-0000-0000-000054040000}"/>
    <cellStyle name="Comma 26 11" xfId="1113" xr:uid="{00000000-0005-0000-0000-000055040000}"/>
    <cellStyle name="Comma 26 12" xfId="1114" xr:uid="{00000000-0005-0000-0000-000056040000}"/>
    <cellStyle name="Comma 26 13" xfId="1115" xr:uid="{00000000-0005-0000-0000-000057040000}"/>
    <cellStyle name="Comma 26 14" xfId="1116" xr:uid="{00000000-0005-0000-0000-000058040000}"/>
    <cellStyle name="Comma 26 15" xfId="1117" xr:uid="{00000000-0005-0000-0000-000059040000}"/>
    <cellStyle name="Comma 26 16" xfId="1118" xr:uid="{00000000-0005-0000-0000-00005A040000}"/>
    <cellStyle name="Comma 26 17" xfId="1119" xr:uid="{00000000-0005-0000-0000-00005B040000}"/>
    <cellStyle name="Comma 26 18" xfId="1120" xr:uid="{00000000-0005-0000-0000-00005C040000}"/>
    <cellStyle name="Comma 26 19" xfId="1121" xr:uid="{00000000-0005-0000-0000-00005D040000}"/>
    <cellStyle name="Comma 26 2" xfId="1122" xr:uid="{00000000-0005-0000-0000-00005E040000}"/>
    <cellStyle name="Comma 26 2 2" xfId="1123" xr:uid="{00000000-0005-0000-0000-00005F040000}"/>
    <cellStyle name="Comma 26 20" xfId="1124" xr:uid="{00000000-0005-0000-0000-000060040000}"/>
    <cellStyle name="Comma 26 21" xfId="1125" xr:uid="{00000000-0005-0000-0000-000061040000}"/>
    <cellStyle name="Comma 26 22" xfId="1126" xr:uid="{00000000-0005-0000-0000-000062040000}"/>
    <cellStyle name="Comma 26 23" xfId="1127" xr:uid="{00000000-0005-0000-0000-000063040000}"/>
    <cellStyle name="Comma 26 24" xfId="1128" xr:uid="{00000000-0005-0000-0000-000064040000}"/>
    <cellStyle name="Comma 26 25" xfId="1129" xr:uid="{00000000-0005-0000-0000-000065040000}"/>
    <cellStyle name="Comma 26 26" xfId="1130" xr:uid="{00000000-0005-0000-0000-000066040000}"/>
    <cellStyle name="Comma 26 27" xfId="1131" xr:uid="{00000000-0005-0000-0000-000067040000}"/>
    <cellStyle name="Comma 26 28" xfId="1132" xr:uid="{00000000-0005-0000-0000-000068040000}"/>
    <cellStyle name="Comma 26 29" xfId="1133" xr:uid="{00000000-0005-0000-0000-000069040000}"/>
    <cellStyle name="Comma 26 3" xfId="1134" xr:uid="{00000000-0005-0000-0000-00006A040000}"/>
    <cellStyle name="Comma 26 30" xfId="1135" xr:uid="{00000000-0005-0000-0000-00006B040000}"/>
    <cellStyle name="Comma 26 31" xfId="1136" xr:uid="{00000000-0005-0000-0000-00006C040000}"/>
    <cellStyle name="Comma 26 32" xfId="1137" xr:uid="{00000000-0005-0000-0000-00006D040000}"/>
    <cellStyle name="Comma 26 33" xfId="1138" xr:uid="{00000000-0005-0000-0000-00006E040000}"/>
    <cellStyle name="Comma 26 34" xfId="1139" xr:uid="{00000000-0005-0000-0000-00006F040000}"/>
    <cellStyle name="Comma 26 35" xfId="1140" xr:uid="{00000000-0005-0000-0000-000070040000}"/>
    <cellStyle name="Comma 26 36" xfId="1141" xr:uid="{00000000-0005-0000-0000-000071040000}"/>
    <cellStyle name="Comma 26 37" xfId="1142" xr:uid="{00000000-0005-0000-0000-000072040000}"/>
    <cellStyle name="Comma 26 38" xfId="1143" xr:uid="{00000000-0005-0000-0000-000073040000}"/>
    <cellStyle name="Comma 26 39" xfId="1144" xr:uid="{00000000-0005-0000-0000-000074040000}"/>
    <cellStyle name="Comma 26 4" xfId="1145" xr:uid="{00000000-0005-0000-0000-000075040000}"/>
    <cellStyle name="Comma 26 40" xfId="1146" xr:uid="{00000000-0005-0000-0000-000076040000}"/>
    <cellStyle name="Comma 26 41" xfId="1147" xr:uid="{00000000-0005-0000-0000-000077040000}"/>
    <cellStyle name="Comma 26 42" xfId="1148" xr:uid="{00000000-0005-0000-0000-000078040000}"/>
    <cellStyle name="Comma 26 43" xfId="1149" xr:uid="{00000000-0005-0000-0000-000079040000}"/>
    <cellStyle name="Comma 26 44" xfId="1150" xr:uid="{00000000-0005-0000-0000-00007A040000}"/>
    <cellStyle name="Comma 26 45" xfId="1151" xr:uid="{00000000-0005-0000-0000-00007B040000}"/>
    <cellStyle name="Comma 26 46" xfId="1152" xr:uid="{00000000-0005-0000-0000-00007C040000}"/>
    <cellStyle name="Comma 26 47" xfId="1153" xr:uid="{00000000-0005-0000-0000-00007D040000}"/>
    <cellStyle name="Comma 26 48" xfId="1154" xr:uid="{00000000-0005-0000-0000-00007E040000}"/>
    <cellStyle name="Comma 26 49" xfId="1155" xr:uid="{00000000-0005-0000-0000-00007F040000}"/>
    <cellStyle name="Comma 26 5" xfId="1156" xr:uid="{00000000-0005-0000-0000-000080040000}"/>
    <cellStyle name="Comma 26 50" xfId="1157" xr:uid="{00000000-0005-0000-0000-000081040000}"/>
    <cellStyle name="Comma 26 51" xfId="1158" xr:uid="{00000000-0005-0000-0000-000082040000}"/>
    <cellStyle name="Comma 26 52" xfId="1159" xr:uid="{00000000-0005-0000-0000-000083040000}"/>
    <cellStyle name="Comma 26 53" xfId="1160" xr:uid="{00000000-0005-0000-0000-000084040000}"/>
    <cellStyle name="Comma 26 54" xfId="1161" xr:uid="{00000000-0005-0000-0000-000085040000}"/>
    <cellStyle name="Comma 26 55" xfId="1162" xr:uid="{00000000-0005-0000-0000-000086040000}"/>
    <cellStyle name="Comma 26 56" xfId="1163" xr:uid="{00000000-0005-0000-0000-000087040000}"/>
    <cellStyle name="Comma 26 57" xfId="1164" xr:uid="{00000000-0005-0000-0000-000088040000}"/>
    <cellStyle name="Comma 26 58" xfId="1165" xr:uid="{00000000-0005-0000-0000-000089040000}"/>
    <cellStyle name="Comma 26 59" xfId="1166" xr:uid="{00000000-0005-0000-0000-00008A040000}"/>
    <cellStyle name="Comma 26 6" xfId="1167" xr:uid="{00000000-0005-0000-0000-00008B040000}"/>
    <cellStyle name="Comma 26 60" xfId="1168" xr:uid="{00000000-0005-0000-0000-00008C040000}"/>
    <cellStyle name="Comma 26 61" xfId="1169" xr:uid="{00000000-0005-0000-0000-00008D040000}"/>
    <cellStyle name="Comma 26 62" xfId="1170" xr:uid="{00000000-0005-0000-0000-00008E040000}"/>
    <cellStyle name="Comma 26 63" xfId="1171" xr:uid="{00000000-0005-0000-0000-00008F040000}"/>
    <cellStyle name="Comma 26 64" xfId="1172" xr:uid="{00000000-0005-0000-0000-000090040000}"/>
    <cellStyle name="Comma 26 65" xfId="1173" xr:uid="{00000000-0005-0000-0000-000091040000}"/>
    <cellStyle name="Comma 26 66" xfId="1174" xr:uid="{00000000-0005-0000-0000-000092040000}"/>
    <cellStyle name="Comma 26 67" xfId="1175" xr:uid="{00000000-0005-0000-0000-000093040000}"/>
    <cellStyle name="Comma 26 68" xfId="1176" xr:uid="{00000000-0005-0000-0000-000094040000}"/>
    <cellStyle name="Comma 26 69" xfId="1177" xr:uid="{00000000-0005-0000-0000-000095040000}"/>
    <cellStyle name="Comma 26 7" xfId="1178" xr:uid="{00000000-0005-0000-0000-000096040000}"/>
    <cellStyle name="Comma 26 70" xfId="1179" xr:uid="{00000000-0005-0000-0000-000097040000}"/>
    <cellStyle name="Comma 26 71" xfId="1180" xr:uid="{00000000-0005-0000-0000-000098040000}"/>
    <cellStyle name="Comma 26 72" xfId="1181" xr:uid="{00000000-0005-0000-0000-000099040000}"/>
    <cellStyle name="Comma 26 73" xfId="1182" xr:uid="{00000000-0005-0000-0000-00009A040000}"/>
    <cellStyle name="Comma 26 74" xfId="1183" xr:uid="{00000000-0005-0000-0000-00009B040000}"/>
    <cellStyle name="Comma 26 75" xfId="1184" xr:uid="{00000000-0005-0000-0000-00009C040000}"/>
    <cellStyle name="Comma 26 76" xfId="1185" xr:uid="{00000000-0005-0000-0000-00009D040000}"/>
    <cellStyle name="Comma 26 77" xfId="1186" xr:uid="{00000000-0005-0000-0000-00009E040000}"/>
    <cellStyle name="Comma 26 8" xfId="1187" xr:uid="{00000000-0005-0000-0000-00009F040000}"/>
    <cellStyle name="Comma 26 9" xfId="1188" xr:uid="{00000000-0005-0000-0000-0000A0040000}"/>
    <cellStyle name="Comma 27" xfId="1189" xr:uid="{00000000-0005-0000-0000-0000A1040000}"/>
    <cellStyle name="Comma 27 10" xfId="1190" xr:uid="{00000000-0005-0000-0000-0000A2040000}"/>
    <cellStyle name="Comma 27 11" xfId="1191" xr:uid="{00000000-0005-0000-0000-0000A3040000}"/>
    <cellStyle name="Comma 27 12" xfId="1192" xr:uid="{00000000-0005-0000-0000-0000A4040000}"/>
    <cellStyle name="Comma 27 13" xfId="1193" xr:uid="{00000000-0005-0000-0000-0000A5040000}"/>
    <cellStyle name="Comma 27 14" xfId="1194" xr:uid="{00000000-0005-0000-0000-0000A6040000}"/>
    <cellStyle name="Comma 27 15" xfId="1195" xr:uid="{00000000-0005-0000-0000-0000A7040000}"/>
    <cellStyle name="Comma 27 16" xfId="1196" xr:uid="{00000000-0005-0000-0000-0000A8040000}"/>
    <cellStyle name="Comma 27 17" xfId="1197" xr:uid="{00000000-0005-0000-0000-0000A9040000}"/>
    <cellStyle name="Comma 27 18" xfId="1198" xr:uid="{00000000-0005-0000-0000-0000AA040000}"/>
    <cellStyle name="Comma 27 19" xfId="1199" xr:uid="{00000000-0005-0000-0000-0000AB040000}"/>
    <cellStyle name="Comma 27 2" xfId="1200" xr:uid="{00000000-0005-0000-0000-0000AC040000}"/>
    <cellStyle name="Comma 27 20" xfId="1201" xr:uid="{00000000-0005-0000-0000-0000AD040000}"/>
    <cellStyle name="Comma 27 21" xfId="1202" xr:uid="{00000000-0005-0000-0000-0000AE040000}"/>
    <cellStyle name="Comma 27 22" xfId="1203" xr:uid="{00000000-0005-0000-0000-0000AF040000}"/>
    <cellStyle name="Comma 27 23" xfId="1204" xr:uid="{00000000-0005-0000-0000-0000B0040000}"/>
    <cellStyle name="Comma 27 24" xfId="1205" xr:uid="{00000000-0005-0000-0000-0000B1040000}"/>
    <cellStyle name="Comma 27 25" xfId="1206" xr:uid="{00000000-0005-0000-0000-0000B2040000}"/>
    <cellStyle name="Comma 27 26" xfId="1207" xr:uid="{00000000-0005-0000-0000-0000B3040000}"/>
    <cellStyle name="Comma 27 27" xfId="1208" xr:uid="{00000000-0005-0000-0000-0000B4040000}"/>
    <cellStyle name="Comma 27 28" xfId="1209" xr:uid="{00000000-0005-0000-0000-0000B5040000}"/>
    <cellStyle name="Comma 27 29" xfId="1210" xr:uid="{00000000-0005-0000-0000-0000B6040000}"/>
    <cellStyle name="Comma 27 3" xfId="1211" xr:uid="{00000000-0005-0000-0000-0000B7040000}"/>
    <cellStyle name="Comma 27 30" xfId="1212" xr:uid="{00000000-0005-0000-0000-0000B8040000}"/>
    <cellStyle name="Comma 27 31" xfId="1213" xr:uid="{00000000-0005-0000-0000-0000B9040000}"/>
    <cellStyle name="Comma 27 32" xfId="1214" xr:uid="{00000000-0005-0000-0000-0000BA040000}"/>
    <cellStyle name="Comma 27 33" xfId="1215" xr:uid="{00000000-0005-0000-0000-0000BB040000}"/>
    <cellStyle name="Comma 27 34" xfId="1216" xr:uid="{00000000-0005-0000-0000-0000BC040000}"/>
    <cellStyle name="Comma 27 35" xfId="1217" xr:uid="{00000000-0005-0000-0000-0000BD040000}"/>
    <cellStyle name="Comma 27 36" xfId="1218" xr:uid="{00000000-0005-0000-0000-0000BE040000}"/>
    <cellStyle name="Comma 27 37" xfId="1219" xr:uid="{00000000-0005-0000-0000-0000BF040000}"/>
    <cellStyle name="Comma 27 38" xfId="1220" xr:uid="{00000000-0005-0000-0000-0000C0040000}"/>
    <cellStyle name="Comma 27 39" xfId="1221" xr:uid="{00000000-0005-0000-0000-0000C1040000}"/>
    <cellStyle name="Comma 27 4" xfId="1222" xr:uid="{00000000-0005-0000-0000-0000C2040000}"/>
    <cellStyle name="Comma 27 40" xfId="1223" xr:uid="{00000000-0005-0000-0000-0000C3040000}"/>
    <cellStyle name="Comma 27 41" xfId="1224" xr:uid="{00000000-0005-0000-0000-0000C4040000}"/>
    <cellStyle name="Comma 27 42" xfId="1225" xr:uid="{00000000-0005-0000-0000-0000C5040000}"/>
    <cellStyle name="Comma 27 43" xfId="1226" xr:uid="{00000000-0005-0000-0000-0000C6040000}"/>
    <cellStyle name="Comma 27 44" xfId="1227" xr:uid="{00000000-0005-0000-0000-0000C7040000}"/>
    <cellStyle name="Comma 27 45" xfId="1228" xr:uid="{00000000-0005-0000-0000-0000C8040000}"/>
    <cellStyle name="Comma 27 46" xfId="1229" xr:uid="{00000000-0005-0000-0000-0000C9040000}"/>
    <cellStyle name="Comma 27 47" xfId="1230" xr:uid="{00000000-0005-0000-0000-0000CA040000}"/>
    <cellStyle name="Comma 27 48" xfId="1231" xr:uid="{00000000-0005-0000-0000-0000CB040000}"/>
    <cellStyle name="Comma 27 49" xfId="1232" xr:uid="{00000000-0005-0000-0000-0000CC040000}"/>
    <cellStyle name="Comma 27 5" xfId="1233" xr:uid="{00000000-0005-0000-0000-0000CD040000}"/>
    <cellStyle name="Comma 27 50" xfId="1234" xr:uid="{00000000-0005-0000-0000-0000CE040000}"/>
    <cellStyle name="Comma 27 51" xfId="1235" xr:uid="{00000000-0005-0000-0000-0000CF040000}"/>
    <cellStyle name="Comma 27 52" xfId="1236" xr:uid="{00000000-0005-0000-0000-0000D0040000}"/>
    <cellStyle name="Comma 27 53" xfId="1237" xr:uid="{00000000-0005-0000-0000-0000D1040000}"/>
    <cellStyle name="Comma 27 54" xfId="1238" xr:uid="{00000000-0005-0000-0000-0000D2040000}"/>
    <cellStyle name="Comma 27 55" xfId="1239" xr:uid="{00000000-0005-0000-0000-0000D3040000}"/>
    <cellStyle name="Comma 27 56" xfId="1240" xr:uid="{00000000-0005-0000-0000-0000D4040000}"/>
    <cellStyle name="Comma 27 57" xfId="1241" xr:uid="{00000000-0005-0000-0000-0000D5040000}"/>
    <cellStyle name="Comma 27 58" xfId="1242" xr:uid="{00000000-0005-0000-0000-0000D6040000}"/>
    <cellStyle name="Comma 27 59" xfId="1243" xr:uid="{00000000-0005-0000-0000-0000D7040000}"/>
    <cellStyle name="Comma 27 6" xfId="1244" xr:uid="{00000000-0005-0000-0000-0000D8040000}"/>
    <cellStyle name="Comma 27 60" xfId="1245" xr:uid="{00000000-0005-0000-0000-0000D9040000}"/>
    <cellStyle name="Comma 27 61" xfId="1246" xr:uid="{00000000-0005-0000-0000-0000DA040000}"/>
    <cellStyle name="Comma 27 62" xfId="1247" xr:uid="{00000000-0005-0000-0000-0000DB040000}"/>
    <cellStyle name="Comma 27 63" xfId="1248" xr:uid="{00000000-0005-0000-0000-0000DC040000}"/>
    <cellStyle name="Comma 27 64" xfId="1249" xr:uid="{00000000-0005-0000-0000-0000DD040000}"/>
    <cellStyle name="Comma 27 65" xfId="1250" xr:uid="{00000000-0005-0000-0000-0000DE040000}"/>
    <cellStyle name="Comma 27 66" xfId="1251" xr:uid="{00000000-0005-0000-0000-0000DF040000}"/>
    <cellStyle name="Comma 27 67" xfId="1252" xr:uid="{00000000-0005-0000-0000-0000E0040000}"/>
    <cellStyle name="Comma 27 68" xfId="1253" xr:uid="{00000000-0005-0000-0000-0000E1040000}"/>
    <cellStyle name="Comma 27 69" xfId="1254" xr:uid="{00000000-0005-0000-0000-0000E2040000}"/>
    <cellStyle name="Comma 27 7" xfId="1255" xr:uid="{00000000-0005-0000-0000-0000E3040000}"/>
    <cellStyle name="Comma 27 70" xfId="1256" xr:uid="{00000000-0005-0000-0000-0000E4040000}"/>
    <cellStyle name="Comma 27 71" xfId="1257" xr:uid="{00000000-0005-0000-0000-0000E5040000}"/>
    <cellStyle name="Comma 27 72" xfId="1258" xr:uid="{00000000-0005-0000-0000-0000E6040000}"/>
    <cellStyle name="Comma 27 73" xfId="1259" xr:uid="{00000000-0005-0000-0000-0000E7040000}"/>
    <cellStyle name="Comma 27 74" xfId="1260" xr:uid="{00000000-0005-0000-0000-0000E8040000}"/>
    <cellStyle name="Comma 27 75" xfId="1261" xr:uid="{00000000-0005-0000-0000-0000E9040000}"/>
    <cellStyle name="Comma 27 76" xfId="1262" xr:uid="{00000000-0005-0000-0000-0000EA040000}"/>
    <cellStyle name="Comma 27 77" xfId="1263" xr:uid="{00000000-0005-0000-0000-0000EB040000}"/>
    <cellStyle name="Comma 27 8" xfId="1264" xr:uid="{00000000-0005-0000-0000-0000EC040000}"/>
    <cellStyle name="Comma 27 9" xfId="1265" xr:uid="{00000000-0005-0000-0000-0000ED040000}"/>
    <cellStyle name="Comma 28" xfId="1266" xr:uid="{00000000-0005-0000-0000-0000EE040000}"/>
    <cellStyle name="Comma 28 10" xfId="1267" xr:uid="{00000000-0005-0000-0000-0000EF040000}"/>
    <cellStyle name="Comma 28 11" xfId="1268" xr:uid="{00000000-0005-0000-0000-0000F0040000}"/>
    <cellStyle name="Comma 28 12" xfId="1269" xr:uid="{00000000-0005-0000-0000-0000F1040000}"/>
    <cellStyle name="Comma 28 13" xfId="1270" xr:uid="{00000000-0005-0000-0000-0000F2040000}"/>
    <cellStyle name="Comma 28 14" xfId="1271" xr:uid="{00000000-0005-0000-0000-0000F3040000}"/>
    <cellStyle name="Comma 28 15" xfId="1272" xr:uid="{00000000-0005-0000-0000-0000F4040000}"/>
    <cellStyle name="Comma 28 16" xfId="1273" xr:uid="{00000000-0005-0000-0000-0000F5040000}"/>
    <cellStyle name="Comma 28 17" xfId="1274" xr:uid="{00000000-0005-0000-0000-0000F6040000}"/>
    <cellStyle name="Comma 28 18" xfId="1275" xr:uid="{00000000-0005-0000-0000-0000F7040000}"/>
    <cellStyle name="Comma 28 19" xfId="1276" xr:uid="{00000000-0005-0000-0000-0000F8040000}"/>
    <cellStyle name="Comma 28 2" xfId="1277" xr:uid="{00000000-0005-0000-0000-0000F9040000}"/>
    <cellStyle name="Comma 28 20" xfId="1278" xr:uid="{00000000-0005-0000-0000-0000FA040000}"/>
    <cellStyle name="Comma 28 21" xfId="1279" xr:uid="{00000000-0005-0000-0000-0000FB040000}"/>
    <cellStyle name="Comma 28 22" xfId="1280" xr:uid="{00000000-0005-0000-0000-0000FC040000}"/>
    <cellStyle name="Comma 28 23" xfId="1281" xr:uid="{00000000-0005-0000-0000-0000FD040000}"/>
    <cellStyle name="Comma 28 24" xfId="1282" xr:uid="{00000000-0005-0000-0000-0000FE040000}"/>
    <cellStyle name="Comma 28 25" xfId="1283" xr:uid="{00000000-0005-0000-0000-0000FF040000}"/>
    <cellStyle name="Comma 28 26" xfId="1284" xr:uid="{00000000-0005-0000-0000-000000050000}"/>
    <cellStyle name="Comma 28 27" xfId="1285" xr:uid="{00000000-0005-0000-0000-000001050000}"/>
    <cellStyle name="Comma 28 28" xfId="1286" xr:uid="{00000000-0005-0000-0000-000002050000}"/>
    <cellStyle name="Comma 28 29" xfId="1287" xr:uid="{00000000-0005-0000-0000-000003050000}"/>
    <cellStyle name="Comma 28 3" xfId="1288" xr:uid="{00000000-0005-0000-0000-000004050000}"/>
    <cellStyle name="Comma 28 30" xfId="1289" xr:uid="{00000000-0005-0000-0000-000005050000}"/>
    <cellStyle name="Comma 28 31" xfId="1290" xr:uid="{00000000-0005-0000-0000-000006050000}"/>
    <cellStyle name="Comma 28 32" xfId="1291" xr:uid="{00000000-0005-0000-0000-000007050000}"/>
    <cellStyle name="Comma 28 33" xfId="1292" xr:uid="{00000000-0005-0000-0000-000008050000}"/>
    <cellStyle name="Comma 28 34" xfId="1293" xr:uid="{00000000-0005-0000-0000-000009050000}"/>
    <cellStyle name="Comma 28 35" xfId="1294" xr:uid="{00000000-0005-0000-0000-00000A050000}"/>
    <cellStyle name="Comma 28 36" xfId="1295" xr:uid="{00000000-0005-0000-0000-00000B050000}"/>
    <cellStyle name="Comma 28 37" xfId="1296" xr:uid="{00000000-0005-0000-0000-00000C050000}"/>
    <cellStyle name="Comma 28 38" xfId="1297" xr:uid="{00000000-0005-0000-0000-00000D050000}"/>
    <cellStyle name="Comma 28 39" xfId="1298" xr:uid="{00000000-0005-0000-0000-00000E050000}"/>
    <cellStyle name="Comma 28 4" xfId="1299" xr:uid="{00000000-0005-0000-0000-00000F050000}"/>
    <cellStyle name="Comma 28 40" xfId="1300" xr:uid="{00000000-0005-0000-0000-000010050000}"/>
    <cellStyle name="Comma 28 41" xfId="1301" xr:uid="{00000000-0005-0000-0000-000011050000}"/>
    <cellStyle name="Comma 28 42" xfId="1302" xr:uid="{00000000-0005-0000-0000-000012050000}"/>
    <cellStyle name="Comma 28 43" xfId="1303" xr:uid="{00000000-0005-0000-0000-000013050000}"/>
    <cellStyle name="Comma 28 44" xfId="1304" xr:uid="{00000000-0005-0000-0000-000014050000}"/>
    <cellStyle name="Comma 28 45" xfId="1305" xr:uid="{00000000-0005-0000-0000-000015050000}"/>
    <cellStyle name="Comma 28 46" xfId="1306" xr:uid="{00000000-0005-0000-0000-000016050000}"/>
    <cellStyle name="Comma 28 47" xfId="1307" xr:uid="{00000000-0005-0000-0000-000017050000}"/>
    <cellStyle name="Comma 28 48" xfId="1308" xr:uid="{00000000-0005-0000-0000-000018050000}"/>
    <cellStyle name="Comma 28 49" xfId="1309" xr:uid="{00000000-0005-0000-0000-000019050000}"/>
    <cellStyle name="Comma 28 5" xfId="1310" xr:uid="{00000000-0005-0000-0000-00001A050000}"/>
    <cellStyle name="Comma 28 50" xfId="1311" xr:uid="{00000000-0005-0000-0000-00001B050000}"/>
    <cellStyle name="Comma 28 51" xfId="1312" xr:uid="{00000000-0005-0000-0000-00001C050000}"/>
    <cellStyle name="Comma 28 52" xfId="1313" xr:uid="{00000000-0005-0000-0000-00001D050000}"/>
    <cellStyle name="Comma 28 53" xfId="1314" xr:uid="{00000000-0005-0000-0000-00001E050000}"/>
    <cellStyle name="Comma 28 54" xfId="1315" xr:uid="{00000000-0005-0000-0000-00001F050000}"/>
    <cellStyle name="Comma 28 55" xfId="1316" xr:uid="{00000000-0005-0000-0000-000020050000}"/>
    <cellStyle name="Comma 28 56" xfId="1317" xr:uid="{00000000-0005-0000-0000-000021050000}"/>
    <cellStyle name="Comma 28 57" xfId="1318" xr:uid="{00000000-0005-0000-0000-000022050000}"/>
    <cellStyle name="Comma 28 58" xfId="1319" xr:uid="{00000000-0005-0000-0000-000023050000}"/>
    <cellStyle name="Comma 28 59" xfId="1320" xr:uid="{00000000-0005-0000-0000-000024050000}"/>
    <cellStyle name="Comma 28 6" xfId="1321" xr:uid="{00000000-0005-0000-0000-000025050000}"/>
    <cellStyle name="Comma 28 60" xfId="1322" xr:uid="{00000000-0005-0000-0000-000026050000}"/>
    <cellStyle name="Comma 28 61" xfId="1323" xr:uid="{00000000-0005-0000-0000-000027050000}"/>
    <cellStyle name="Comma 28 62" xfId="1324" xr:uid="{00000000-0005-0000-0000-000028050000}"/>
    <cellStyle name="Comma 28 63" xfId="1325" xr:uid="{00000000-0005-0000-0000-000029050000}"/>
    <cellStyle name="Comma 28 64" xfId="1326" xr:uid="{00000000-0005-0000-0000-00002A050000}"/>
    <cellStyle name="Comma 28 65" xfId="1327" xr:uid="{00000000-0005-0000-0000-00002B050000}"/>
    <cellStyle name="Comma 28 66" xfId="1328" xr:uid="{00000000-0005-0000-0000-00002C050000}"/>
    <cellStyle name="Comma 28 67" xfId="1329" xr:uid="{00000000-0005-0000-0000-00002D050000}"/>
    <cellStyle name="Comma 28 68" xfId="1330" xr:uid="{00000000-0005-0000-0000-00002E050000}"/>
    <cellStyle name="Comma 28 69" xfId="1331" xr:uid="{00000000-0005-0000-0000-00002F050000}"/>
    <cellStyle name="Comma 28 7" xfId="1332" xr:uid="{00000000-0005-0000-0000-000030050000}"/>
    <cellStyle name="Comma 28 70" xfId="1333" xr:uid="{00000000-0005-0000-0000-000031050000}"/>
    <cellStyle name="Comma 28 71" xfId="1334" xr:uid="{00000000-0005-0000-0000-000032050000}"/>
    <cellStyle name="Comma 28 72" xfId="1335" xr:uid="{00000000-0005-0000-0000-000033050000}"/>
    <cellStyle name="Comma 28 73" xfId="1336" xr:uid="{00000000-0005-0000-0000-000034050000}"/>
    <cellStyle name="Comma 28 74" xfId="1337" xr:uid="{00000000-0005-0000-0000-000035050000}"/>
    <cellStyle name="Comma 28 75" xfId="1338" xr:uid="{00000000-0005-0000-0000-000036050000}"/>
    <cellStyle name="Comma 28 76" xfId="1339" xr:uid="{00000000-0005-0000-0000-000037050000}"/>
    <cellStyle name="Comma 28 77" xfId="1340" xr:uid="{00000000-0005-0000-0000-000038050000}"/>
    <cellStyle name="Comma 28 8" xfId="1341" xr:uid="{00000000-0005-0000-0000-000039050000}"/>
    <cellStyle name="Comma 28 9" xfId="1342" xr:uid="{00000000-0005-0000-0000-00003A050000}"/>
    <cellStyle name="Comma 29" xfId="1343" xr:uid="{00000000-0005-0000-0000-00003B050000}"/>
    <cellStyle name="Comma 29 10" xfId="1344" xr:uid="{00000000-0005-0000-0000-00003C050000}"/>
    <cellStyle name="Comma 29 11" xfId="1345" xr:uid="{00000000-0005-0000-0000-00003D050000}"/>
    <cellStyle name="Comma 29 12" xfId="1346" xr:uid="{00000000-0005-0000-0000-00003E050000}"/>
    <cellStyle name="Comma 29 13" xfId="1347" xr:uid="{00000000-0005-0000-0000-00003F050000}"/>
    <cellStyle name="Comma 29 14" xfId="1348" xr:uid="{00000000-0005-0000-0000-000040050000}"/>
    <cellStyle name="Comma 29 15" xfId="1349" xr:uid="{00000000-0005-0000-0000-000041050000}"/>
    <cellStyle name="Comma 29 16" xfId="1350" xr:uid="{00000000-0005-0000-0000-000042050000}"/>
    <cellStyle name="Comma 29 17" xfId="1351" xr:uid="{00000000-0005-0000-0000-000043050000}"/>
    <cellStyle name="Comma 29 18" xfId="1352" xr:uid="{00000000-0005-0000-0000-000044050000}"/>
    <cellStyle name="Comma 29 19" xfId="1353" xr:uid="{00000000-0005-0000-0000-000045050000}"/>
    <cellStyle name="Comma 29 2" xfId="1354" xr:uid="{00000000-0005-0000-0000-000046050000}"/>
    <cellStyle name="Comma 29 20" xfId="1355" xr:uid="{00000000-0005-0000-0000-000047050000}"/>
    <cellStyle name="Comma 29 21" xfId="1356" xr:uid="{00000000-0005-0000-0000-000048050000}"/>
    <cellStyle name="Comma 29 22" xfId="1357" xr:uid="{00000000-0005-0000-0000-000049050000}"/>
    <cellStyle name="Comma 29 23" xfId="1358" xr:uid="{00000000-0005-0000-0000-00004A050000}"/>
    <cellStyle name="Comma 29 24" xfId="1359" xr:uid="{00000000-0005-0000-0000-00004B050000}"/>
    <cellStyle name="Comma 29 25" xfId="1360" xr:uid="{00000000-0005-0000-0000-00004C050000}"/>
    <cellStyle name="Comma 29 26" xfId="1361" xr:uid="{00000000-0005-0000-0000-00004D050000}"/>
    <cellStyle name="Comma 29 27" xfId="1362" xr:uid="{00000000-0005-0000-0000-00004E050000}"/>
    <cellStyle name="Comma 29 28" xfId="1363" xr:uid="{00000000-0005-0000-0000-00004F050000}"/>
    <cellStyle name="Comma 29 29" xfId="1364" xr:uid="{00000000-0005-0000-0000-000050050000}"/>
    <cellStyle name="Comma 29 3" xfId="1365" xr:uid="{00000000-0005-0000-0000-000051050000}"/>
    <cellStyle name="Comma 29 30" xfId="1366" xr:uid="{00000000-0005-0000-0000-000052050000}"/>
    <cellStyle name="Comma 29 31" xfId="1367" xr:uid="{00000000-0005-0000-0000-000053050000}"/>
    <cellStyle name="Comma 29 32" xfId="1368" xr:uid="{00000000-0005-0000-0000-000054050000}"/>
    <cellStyle name="Comma 29 33" xfId="1369" xr:uid="{00000000-0005-0000-0000-000055050000}"/>
    <cellStyle name="Comma 29 34" xfId="1370" xr:uid="{00000000-0005-0000-0000-000056050000}"/>
    <cellStyle name="Comma 29 35" xfId="1371" xr:uid="{00000000-0005-0000-0000-000057050000}"/>
    <cellStyle name="Comma 29 36" xfId="1372" xr:uid="{00000000-0005-0000-0000-000058050000}"/>
    <cellStyle name="Comma 29 37" xfId="1373" xr:uid="{00000000-0005-0000-0000-000059050000}"/>
    <cellStyle name="Comma 29 38" xfId="1374" xr:uid="{00000000-0005-0000-0000-00005A050000}"/>
    <cellStyle name="Comma 29 39" xfId="1375" xr:uid="{00000000-0005-0000-0000-00005B050000}"/>
    <cellStyle name="Comma 29 4" xfId="1376" xr:uid="{00000000-0005-0000-0000-00005C050000}"/>
    <cellStyle name="Comma 29 40" xfId="1377" xr:uid="{00000000-0005-0000-0000-00005D050000}"/>
    <cellStyle name="Comma 29 41" xfId="1378" xr:uid="{00000000-0005-0000-0000-00005E050000}"/>
    <cellStyle name="Comma 29 42" xfId="1379" xr:uid="{00000000-0005-0000-0000-00005F050000}"/>
    <cellStyle name="Comma 29 43" xfId="1380" xr:uid="{00000000-0005-0000-0000-000060050000}"/>
    <cellStyle name="Comma 29 44" xfId="1381" xr:uid="{00000000-0005-0000-0000-000061050000}"/>
    <cellStyle name="Comma 29 45" xfId="1382" xr:uid="{00000000-0005-0000-0000-000062050000}"/>
    <cellStyle name="Comma 29 46" xfId="1383" xr:uid="{00000000-0005-0000-0000-000063050000}"/>
    <cellStyle name="Comma 29 47" xfId="1384" xr:uid="{00000000-0005-0000-0000-000064050000}"/>
    <cellStyle name="Comma 29 48" xfId="1385" xr:uid="{00000000-0005-0000-0000-000065050000}"/>
    <cellStyle name="Comma 29 49" xfId="1386" xr:uid="{00000000-0005-0000-0000-000066050000}"/>
    <cellStyle name="Comma 29 5" xfId="1387" xr:uid="{00000000-0005-0000-0000-000067050000}"/>
    <cellStyle name="Comma 29 50" xfId="1388" xr:uid="{00000000-0005-0000-0000-000068050000}"/>
    <cellStyle name="Comma 29 51" xfId="1389" xr:uid="{00000000-0005-0000-0000-000069050000}"/>
    <cellStyle name="Comma 29 52" xfId="1390" xr:uid="{00000000-0005-0000-0000-00006A050000}"/>
    <cellStyle name="Comma 29 53" xfId="1391" xr:uid="{00000000-0005-0000-0000-00006B050000}"/>
    <cellStyle name="Comma 29 54" xfId="1392" xr:uid="{00000000-0005-0000-0000-00006C050000}"/>
    <cellStyle name="Comma 29 55" xfId="1393" xr:uid="{00000000-0005-0000-0000-00006D050000}"/>
    <cellStyle name="Comma 29 56" xfId="1394" xr:uid="{00000000-0005-0000-0000-00006E050000}"/>
    <cellStyle name="Comma 29 57" xfId="1395" xr:uid="{00000000-0005-0000-0000-00006F050000}"/>
    <cellStyle name="Comma 29 58" xfId="1396" xr:uid="{00000000-0005-0000-0000-000070050000}"/>
    <cellStyle name="Comma 29 59" xfId="1397" xr:uid="{00000000-0005-0000-0000-000071050000}"/>
    <cellStyle name="Comma 29 6" xfId="1398" xr:uid="{00000000-0005-0000-0000-000072050000}"/>
    <cellStyle name="Comma 29 60" xfId="1399" xr:uid="{00000000-0005-0000-0000-000073050000}"/>
    <cellStyle name="Comma 29 61" xfId="1400" xr:uid="{00000000-0005-0000-0000-000074050000}"/>
    <cellStyle name="Comma 29 62" xfId="1401" xr:uid="{00000000-0005-0000-0000-000075050000}"/>
    <cellStyle name="Comma 29 63" xfId="1402" xr:uid="{00000000-0005-0000-0000-000076050000}"/>
    <cellStyle name="Comma 29 64" xfId="1403" xr:uid="{00000000-0005-0000-0000-000077050000}"/>
    <cellStyle name="Comma 29 65" xfId="1404" xr:uid="{00000000-0005-0000-0000-000078050000}"/>
    <cellStyle name="Comma 29 66" xfId="1405" xr:uid="{00000000-0005-0000-0000-000079050000}"/>
    <cellStyle name="Comma 29 67" xfId="1406" xr:uid="{00000000-0005-0000-0000-00007A050000}"/>
    <cellStyle name="Comma 29 68" xfId="1407" xr:uid="{00000000-0005-0000-0000-00007B050000}"/>
    <cellStyle name="Comma 29 69" xfId="1408" xr:uid="{00000000-0005-0000-0000-00007C050000}"/>
    <cellStyle name="Comma 29 7" xfId="1409" xr:uid="{00000000-0005-0000-0000-00007D050000}"/>
    <cellStyle name="Comma 29 70" xfId="1410" xr:uid="{00000000-0005-0000-0000-00007E050000}"/>
    <cellStyle name="Comma 29 71" xfId="1411" xr:uid="{00000000-0005-0000-0000-00007F050000}"/>
    <cellStyle name="Comma 29 72" xfId="1412" xr:uid="{00000000-0005-0000-0000-000080050000}"/>
    <cellStyle name="Comma 29 73" xfId="1413" xr:uid="{00000000-0005-0000-0000-000081050000}"/>
    <cellStyle name="Comma 29 74" xfId="1414" xr:uid="{00000000-0005-0000-0000-000082050000}"/>
    <cellStyle name="Comma 29 75" xfId="1415" xr:uid="{00000000-0005-0000-0000-000083050000}"/>
    <cellStyle name="Comma 29 76" xfId="1416" xr:uid="{00000000-0005-0000-0000-000084050000}"/>
    <cellStyle name="Comma 29 77" xfId="1417" xr:uid="{00000000-0005-0000-0000-000085050000}"/>
    <cellStyle name="Comma 29 8" xfId="1418" xr:uid="{00000000-0005-0000-0000-000086050000}"/>
    <cellStyle name="Comma 29 9" xfId="1419" xr:uid="{00000000-0005-0000-0000-000087050000}"/>
    <cellStyle name="Comma 3" xfId="1420" xr:uid="{00000000-0005-0000-0000-000088050000}"/>
    <cellStyle name="Comma 3 10" xfId="1421" xr:uid="{00000000-0005-0000-0000-000089050000}"/>
    <cellStyle name="Comma 3 11" xfId="1422" xr:uid="{00000000-0005-0000-0000-00008A050000}"/>
    <cellStyle name="Comma 3 12" xfId="1423" xr:uid="{00000000-0005-0000-0000-00008B050000}"/>
    <cellStyle name="Comma 3 13" xfId="1424" xr:uid="{00000000-0005-0000-0000-00008C050000}"/>
    <cellStyle name="Comma 3 14" xfId="1425" xr:uid="{00000000-0005-0000-0000-00008D050000}"/>
    <cellStyle name="Comma 3 15" xfId="1426" xr:uid="{00000000-0005-0000-0000-00008E050000}"/>
    <cellStyle name="Comma 3 16" xfId="1427" xr:uid="{00000000-0005-0000-0000-00008F050000}"/>
    <cellStyle name="Comma 3 17" xfId="1428" xr:uid="{00000000-0005-0000-0000-000090050000}"/>
    <cellStyle name="Comma 3 18" xfId="1429" xr:uid="{00000000-0005-0000-0000-000091050000}"/>
    <cellStyle name="Comma 3 19" xfId="1430" xr:uid="{00000000-0005-0000-0000-000092050000}"/>
    <cellStyle name="Comma 3 2" xfId="1431" xr:uid="{00000000-0005-0000-0000-000093050000}"/>
    <cellStyle name="Comma 3 2 2" xfId="1432" xr:uid="{00000000-0005-0000-0000-000094050000}"/>
    <cellStyle name="Comma 3 2 2 2" xfId="1433" xr:uid="{00000000-0005-0000-0000-000095050000}"/>
    <cellStyle name="Comma 3 2 2 2 2" xfId="1434" xr:uid="{00000000-0005-0000-0000-000096050000}"/>
    <cellStyle name="Comma 3 2 2 3" xfId="1435" xr:uid="{00000000-0005-0000-0000-000097050000}"/>
    <cellStyle name="Comma 3 2 2 4" xfId="1436" xr:uid="{00000000-0005-0000-0000-000098050000}"/>
    <cellStyle name="Comma 3 2 3" xfId="1437" xr:uid="{00000000-0005-0000-0000-000099050000}"/>
    <cellStyle name="Comma 3 2 3 2" xfId="1438" xr:uid="{00000000-0005-0000-0000-00009A050000}"/>
    <cellStyle name="Comma 3 2 3 3" xfId="1439" xr:uid="{00000000-0005-0000-0000-00009B050000}"/>
    <cellStyle name="Comma 3 2 4" xfId="1440" xr:uid="{00000000-0005-0000-0000-00009C050000}"/>
    <cellStyle name="Comma 3 2 4 2" xfId="1441" xr:uid="{00000000-0005-0000-0000-00009D050000}"/>
    <cellStyle name="Comma 3 2 5" xfId="1442" xr:uid="{00000000-0005-0000-0000-00009E050000}"/>
    <cellStyle name="Comma 3 2 5 2" xfId="1443" xr:uid="{00000000-0005-0000-0000-00009F050000}"/>
    <cellStyle name="Comma 3 2 6" xfId="1444" xr:uid="{00000000-0005-0000-0000-0000A0050000}"/>
    <cellStyle name="Comma 3 2 6 2" xfId="1445" xr:uid="{00000000-0005-0000-0000-0000A1050000}"/>
    <cellStyle name="Comma 3 2 7" xfId="1446" xr:uid="{00000000-0005-0000-0000-0000A2050000}"/>
    <cellStyle name="Comma 3 2 7 2" xfId="1447" xr:uid="{00000000-0005-0000-0000-0000A3050000}"/>
    <cellStyle name="Comma 3 2 8" xfId="1448" xr:uid="{00000000-0005-0000-0000-0000A4050000}"/>
    <cellStyle name="Comma 3 2 9" xfId="1449" xr:uid="{00000000-0005-0000-0000-0000A5050000}"/>
    <cellStyle name="Comma 3 20" xfId="1450" xr:uid="{00000000-0005-0000-0000-0000A6050000}"/>
    <cellStyle name="Comma 3 21" xfId="1451" xr:uid="{00000000-0005-0000-0000-0000A7050000}"/>
    <cellStyle name="Comma 3 22" xfId="1452" xr:uid="{00000000-0005-0000-0000-0000A8050000}"/>
    <cellStyle name="Comma 3 23" xfId="1453" xr:uid="{00000000-0005-0000-0000-0000A9050000}"/>
    <cellStyle name="Comma 3 24" xfId="1454" xr:uid="{00000000-0005-0000-0000-0000AA050000}"/>
    <cellStyle name="Comma 3 25" xfId="1455" xr:uid="{00000000-0005-0000-0000-0000AB050000}"/>
    <cellStyle name="Comma 3 26" xfId="1456" xr:uid="{00000000-0005-0000-0000-0000AC050000}"/>
    <cellStyle name="Comma 3 27" xfId="1457" xr:uid="{00000000-0005-0000-0000-0000AD050000}"/>
    <cellStyle name="Comma 3 28" xfId="1458" xr:uid="{00000000-0005-0000-0000-0000AE050000}"/>
    <cellStyle name="Comma 3 29" xfId="1459" xr:uid="{00000000-0005-0000-0000-0000AF050000}"/>
    <cellStyle name="Comma 3 3" xfId="1460" xr:uid="{00000000-0005-0000-0000-0000B0050000}"/>
    <cellStyle name="Comma 3 3 2" xfId="1461" xr:uid="{00000000-0005-0000-0000-0000B1050000}"/>
    <cellStyle name="Comma 3 3 2 2" xfId="1462" xr:uid="{00000000-0005-0000-0000-0000B2050000}"/>
    <cellStyle name="Comma 3 3 3" xfId="1463" xr:uid="{00000000-0005-0000-0000-0000B3050000}"/>
    <cellStyle name="Comma 3 3 3 2" xfId="1464" xr:uid="{00000000-0005-0000-0000-0000B4050000}"/>
    <cellStyle name="Comma 3 3 4" xfId="1465" xr:uid="{00000000-0005-0000-0000-0000B5050000}"/>
    <cellStyle name="Comma 3 3 4 2" xfId="1466" xr:uid="{00000000-0005-0000-0000-0000B6050000}"/>
    <cellStyle name="Comma 3 3 5" xfId="1467" xr:uid="{00000000-0005-0000-0000-0000B7050000}"/>
    <cellStyle name="Comma 3 3 5 2" xfId="1468" xr:uid="{00000000-0005-0000-0000-0000B8050000}"/>
    <cellStyle name="Comma 3 3 6" xfId="1469" xr:uid="{00000000-0005-0000-0000-0000B9050000}"/>
    <cellStyle name="Comma 3 3 6 2" xfId="1470" xr:uid="{00000000-0005-0000-0000-0000BA050000}"/>
    <cellStyle name="Comma 3 3 7" xfId="1471" xr:uid="{00000000-0005-0000-0000-0000BB050000}"/>
    <cellStyle name="Comma 3 3 7 2" xfId="1472" xr:uid="{00000000-0005-0000-0000-0000BC050000}"/>
    <cellStyle name="Comma 3 3 8" xfId="1473" xr:uid="{00000000-0005-0000-0000-0000BD050000}"/>
    <cellStyle name="Comma 3 3 9" xfId="1474" xr:uid="{00000000-0005-0000-0000-0000BE050000}"/>
    <cellStyle name="Comma 3 30" xfId="1475" xr:uid="{00000000-0005-0000-0000-0000BF050000}"/>
    <cellStyle name="Comma 3 31" xfId="1476" xr:uid="{00000000-0005-0000-0000-0000C0050000}"/>
    <cellStyle name="Comma 3 32" xfId="1477" xr:uid="{00000000-0005-0000-0000-0000C1050000}"/>
    <cellStyle name="Comma 3 33" xfId="1478" xr:uid="{00000000-0005-0000-0000-0000C2050000}"/>
    <cellStyle name="Comma 3 34" xfId="1479" xr:uid="{00000000-0005-0000-0000-0000C3050000}"/>
    <cellStyle name="Comma 3 35" xfId="1480" xr:uid="{00000000-0005-0000-0000-0000C4050000}"/>
    <cellStyle name="Comma 3 36" xfId="1481" xr:uid="{00000000-0005-0000-0000-0000C5050000}"/>
    <cellStyle name="Comma 3 37" xfId="1482" xr:uid="{00000000-0005-0000-0000-0000C6050000}"/>
    <cellStyle name="Comma 3 38" xfId="1483" xr:uid="{00000000-0005-0000-0000-0000C7050000}"/>
    <cellStyle name="Comma 3 39" xfId="1484" xr:uid="{00000000-0005-0000-0000-0000C8050000}"/>
    <cellStyle name="Comma 3 4" xfId="1485" xr:uid="{00000000-0005-0000-0000-0000C9050000}"/>
    <cellStyle name="Comma 3 4 2" xfId="1486" xr:uid="{00000000-0005-0000-0000-0000CA050000}"/>
    <cellStyle name="Comma 3 4 2 2" xfId="1487" xr:uid="{00000000-0005-0000-0000-0000CB050000}"/>
    <cellStyle name="Comma 3 4 3" xfId="1488" xr:uid="{00000000-0005-0000-0000-0000CC050000}"/>
    <cellStyle name="Comma 3 4 3 2" xfId="1489" xr:uid="{00000000-0005-0000-0000-0000CD050000}"/>
    <cellStyle name="Comma 3 4 4" xfId="1490" xr:uid="{00000000-0005-0000-0000-0000CE050000}"/>
    <cellStyle name="Comma 3 4 4 2" xfId="1491" xr:uid="{00000000-0005-0000-0000-0000CF050000}"/>
    <cellStyle name="Comma 3 4 5" xfId="1492" xr:uid="{00000000-0005-0000-0000-0000D0050000}"/>
    <cellStyle name="Comma 3 4 5 2" xfId="1493" xr:uid="{00000000-0005-0000-0000-0000D1050000}"/>
    <cellStyle name="Comma 3 4 6" xfId="1494" xr:uid="{00000000-0005-0000-0000-0000D2050000}"/>
    <cellStyle name="Comma 3 4 6 2" xfId="1495" xr:uid="{00000000-0005-0000-0000-0000D3050000}"/>
    <cellStyle name="Comma 3 4 7" xfId="1496" xr:uid="{00000000-0005-0000-0000-0000D4050000}"/>
    <cellStyle name="Comma 3 4 7 2" xfId="1497" xr:uid="{00000000-0005-0000-0000-0000D5050000}"/>
    <cellStyle name="Comma 3 4 8" xfId="1498" xr:uid="{00000000-0005-0000-0000-0000D6050000}"/>
    <cellStyle name="Comma 3 4 9" xfId="1499" xr:uid="{00000000-0005-0000-0000-0000D7050000}"/>
    <cellStyle name="Comma 3 40" xfId="1500" xr:uid="{00000000-0005-0000-0000-0000D8050000}"/>
    <cellStyle name="Comma 3 41" xfId="1501" xr:uid="{00000000-0005-0000-0000-0000D9050000}"/>
    <cellStyle name="Comma 3 42" xfId="1502" xr:uid="{00000000-0005-0000-0000-0000DA050000}"/>
    <cellStyle name="Comma 3 43" xfId="1503" xr:uid="{00000000-0005-0000-0000-0000DB050000}"/>
    <cellStyle name="Comma 3 44" xfId="1504" xr:uid="{00000000-0005-0000-0000-0000DC050000}"/>
    <cellStyle name="Comma 3 45" xfId="1505" xr:uid="{00000000-0005-0000-0000-0000DD050000}"/>
    <cellStyle name="Comma 3 46" xfId="1506" xr:uid="{00000000-0005-0000-0000-0000DE050000}"/>
    <cellStyle name="Comma 3 47" xfId="1507" xr:uid="{00000000-0005-0000-0000-0000DF050000}"/>
    <cellStyle name="Comma 3 48" xfId="1508" xr:uid="{00000000-0005-0000-0000-0000E0050000}"/>
    <cellStyle name="Comma 3 49" xfId="1509" xr:uid="{00000000-0005-0000-0000-0000E1050000}"/>
    <cellStyle name="Comma 3 5" xfId="1510" xr:uid="{00000000-0005-0000-0000-0000E2050000}"/>
    <cellStyle name="Comma 3 5 2" xfId="1511" xr:uid="{00000000-0005-0000-0000-0000E3050000}"/>
    <cellStyle name="Comma 3 5 2 2" xfId="1512" xr:uid="{00000000-0005-0000-0000-0000E4050000}"/>
    <cellStyle name="Comma 3 5 3" xfId="1513" xr:uid="{00000000-0005-0000-0000-0000E5050000}"/>
    <cellStyle name="Comma 3 5 3 2" xfId="1514" xr:uid="{00000000-0005-0000-0000-0000E6050000}"/>
    <cellStyle name="Comma 3 5 4" xfId="1515" xr:uid="{00000000-0005-0000-0000-0000E7050000}"/>
    <cellStyle name="Comma 3 5 4 2" xfId="1516" xr:uid="{00000000-0005-0000-0000-0000E8050000}"/>
    <cellStyle name="Comma 3 5 5" xfId="1517" xr:uid="{00000000-0005-0000-0000-0000E9050000}"/>
    <cellStyle name="Comma 3 5 5 2" xfId="1518" xr:uid="{00000000-0005-0000-0000-0000EA050000}"/>
    <cellStyle name="Comma 3 5 6" xfId="1519" xr:uid="{00000000-0005-0000-0000-0000EB050000}"/>
    <cellStyle name="Comma 3 5 6 2" xfId="1520" xr:uid="{00000000-0005-0000-0000-0000EC050000}"/>
    <cellStyle name="Comma 3 5 7" xfId="1521" xr:uid="{00000000-0005-0000-0000-0000ED050000}"/>
    <cellStyle name="Comma 3 5 8" xfId="1522" xr:uid="{00000000-0005-0000-0000-0000EE050000}"/>
    <cellStyle name="Comma 3 5 9" xfId="1523" xr:uid="{00000000-0005-0000-0000-0000EF050000}"/>
    <cellStyle name="Comma 3 50" xfId="1524" xr:uid="{00000000-0005-0000-0000-0000F0050000}"/>
    <cellStyle name="Comma 3 51" xfId="1525" xr:uid="{00000000-0005-0000-0000-0000F1050000}"/>
    <cellStyle name="Comma 3 52" xfId="1526" xr:uid="{00000000-0005-0000-0000-0000F2050000}"/>
    <cellStyle name="Comma 3 53" xfId="1527" xr:uid="{00000000-0005-0000-0000-0000F3050000}"/>
    <cellStyle name="Comma 3 54" xfId="1528" xr:uid="{00000000-0005-0000-0000-0000F4050000}"/>
    <cellStyle name="Comma 3 55" xfId="1529" xr:uid="{00000000-0005-0000-0000-0000F5050000}"/>
    <cellStyle name="Comma 3 56" xfId="1530" xr:uid="{00000000-0005-0000-0000-0000F6050000}"/>
    <cellStyle name="Comma 3 57" xfId="1531" xr:uid="{00000000-0005-0000-0000-0000F7050000}"/>
    <cellStyle name="Comma 3 58" xfId="1532" xr:uid="{00000000-0005-0000-0000-0000F8050000}"/>
    <cellStyle name="Comma 3 59" xfId="1533" xr:uid="{00000000-0005-0000-0000-0000F9050000}"/>
    <cellStyle name="Comma 3 6" xfId="1534" xr:uid="{00000000-0005-0000-0000-0000FA050000}"/>
    <cellStyle name="Comma 3 6 2" xfId="1535" xr:uid="{00000000-0005-0000-0000-0000FB050000}"/>
    <cellStyle name="Comma 3 6 2 2" xfId="1536" xr:uid="{00000000-0005-0000-0000-0000FC050000}"/>
    <cellStyle name="Comma 3 6 3" xfId="1537" xr:uid="{00000000-0005-0000-0000-0000FD050000}"/>
    <cellStyle name="Comma 3 6 3 2" xfId="1538" xr:uid="{00000000-0005-0000-0000-0000FE050000}"/>
    <cellStyle name="Comma 3 6 4" xfId="1539" xr:uid="{00000000-0005-0000-0000-0000FF050000}"/>
    <cellStyle name="Comma 3 6 4 2" xfId="1540" xr:uid="{00000000-0005-0000-0000-000000060000}"/>
    <cellStyle name="Comma 3 6 5" xfId="1541" xr:uid="{00000000-0005-0000-0000-000001060000}"/>
    <cellStyle name="Comma 3 6 5 2" xfId="1542" xr:uid="{00000000-0005-0000-0000-000002060000}"/>
    <cellStyle name="Comma 3 6 6" xfId="1543" xr:uid="{00000000-0005-0000-0000-000003060000}"/>
    <cellStyle name="Comma 3 6 6 2" xfId="1544" xr:uid="{00000000-0005-0000-0000-000004060000}"/>
    <cellStyle name="Comma 3 6 7" xfId="1545" xr:uid="{00000000-0005-0000-0000-000005060000}"/>
    <cellStyle name="Comma 3 60" xfId="1546" xr:uid="{00000000-0005-0000-0000-000006060000}"/>
    <cellStyle name="Comma 3 61" xfId="1547" xr:uid="{00000000-0005-0000-0000-000007060000}"/>
    <cellStyle name="Comma 3 62" xfId="1548" xr:uid="{00000000-0005-0000-0000-000008060000}"/>
    <cellStyle name="Comma 3 63" xfId="1549" xr:uid="{00000000-0005-0000-0000-000009060000}"/>
    <cellStyle name="Comma 3 64" xfId="1550" xr:uid="{00000000-0005-0000-0000-00000A060000}"/>
    <cellStyle name="Comma 3 65" xfId="1551" xr:uid="{00000000-0005-0000-0000-00000B060000}"/>
    <cellStyle name="Comma 3 66" xfId="1552" xr:uid="{00000000-0005-0000-0000-00000C060000}"/>
    <cellStyle name="Comma 3 67" xfId="1553" xr:uid="{00000000-0005-0000-0000-00000D060000}"/>
    <cellStyle name="Comma 3 68" xfId="1554" xr:uid="{00000000-0005-0000-0000-00000E060000}"/>
    <cellStyle name="Comma 3 69" xfId="1555" xr:uid="{00000000-0005-0000-0000-00000F060000}"/>
    <cellStyle name="Comma 3 7" xfId="1556" xr:uid="{00000000-0005-0000-0000-000010060000}"/>
    <cellStyle name="Comma 3 7 2" xfId="1557" xr:uid="{00000000-0005-0000-0000-000011060000}"/>
    <cellStyle name="Comma 3 7 2 2" xfId="1558" xr:uid="{00000000-0005-0000-0000-000012060000}"/>
    <cellStyle name="Comma 3 7 3" xfId="1559" xr:uid="{00000000-0005-0000-0000-000013060000}"/>
    <cellStyle name="Comma 3 7 3 2" xfId="1560" xr:uid="{00000000-0005-0000-0000-000014060000}"/>
    <cellStyle name="Comma 3 7 4" xfId="1561" xr:uid="{00000000-0005-0000-0000-000015060000}"/>
    <cellStyle name="Comma 3 7 4 2" xfId="1562" xr:uid="{00000000-0005-0000-0000-000016060000}"/>
    <cellStyle name="Comma 3 7 5" xfId="1563" xr:uid="{00000000-0005-0000-0000-000017060000}"/>
    <cellStyle name="Comma 3 7 5 2" xfId="1564" xr:uid="{00000000-0005-0000-0000-000018060000}"/>
    <cellStyle name="Comma 3 7 6" xfId="1565" xr:uid="{00000000-0005-0000-0000-000019060000}"/>
    <cellStyle name="Comma 3 7 6 2" xfId="1566" xr:uid="{00000000-0005-0000-0000-00001A060000}"/>
    <cellStyle name="Comma 3 70" xfId="1567" xr:uid="{00000000-0005-0000-0000-00001B060000}"/>
    <cellStyle name="Comma 3 71" xfId="1568" xr:uid="{00000000-0005-0000-0000-00001C060000}"/>
    <cellStyle name="Comma 3 72" xfId="1569" xr:uid="{00000000-0005-0000-0000-00001D060000}"/>
    <cellStyle name="Comma 3 73" xfId="1570" xr:uid="{00000000-0005-0000-0000-00001E060000}"/>
    <cellStyle name="Comma 3 74" xfId="1571" xr:uid="{00000000-0005-0000-0000-00001F060000}"/>
    <cellStyle name="Comma 3 75" xfId="1572" xr:uid="{00000000-0005-0000-0000-000020060000}"/>
    <cellStyle name="Comma 3 76" xfId="1573" xr:uid="{00000000-0005-0000-0000-000021060000}"/>
    <cellStyle name="Comma 3 77" xfId="1574" xr:uid="{00000000-0005-0000-0000-000022060000}"/>
    <cellStyle name="Comma 3 78" xfId="1575" xr:uid="{00000000-0005-0000-0000-000023060000}"/>
    <cellStyle name="Comma 3 79" xfId="1576" xr:uid="{00000000-0005-0000-0000-000024060000}"/>
    <cellStyle name="Comma 3 8" xfId="1577" xr:uid="{00000000-0005-0000-0000-000025060000}"/>
    <cellStyle name="Comma 3 80" xfId="1578" xr:uid="{00000000-0005-0000-0000-000026060000}"/>
    <cellStyle name="Comma 3 81" xfId="1579" xr:uid="{00000000-0005-0000-0000-000027060000}"/>
    <cellStyle name="Comma 3 82" xfId="1580" xr:uid="{00000000-0005-0000-0000-000028060000}"/>
    <cellStyle name="Comma 3 83" xfId="1581" xr:uid="{00000000-0005-0000-0000-000029060000}"/>
    <cellStyle name="Comma 3 84" xfId="1582" xr:uid="{00000000-0005-0000-0000-00002A060000}"/>
    <cellStyle name="Comma 3 85" xfId="1583" xr:uid="{00000000-0005-0000-0000-00002B060000}"/>
    <cellStyle name="Comma 3 86" xfId="1584" xr:uid="{00000000-0005-0000-0000-00002C060000}"/>
    <cellStyle name="Comma 3 87" xfId="1585" xr:uid="{00000000-0005-0000-0000-00002D060000}"/>
    <cellStyle name="Comma 3 88" xfId="1586" xr:uid="{00000000-0005-0000-0000-00002E060000}"/>
    <cellStyle name="Comma 3 89" xfId="1587" xr:uid="{00000000-0005-0000-0000-00002F060000}"/>
    <cellStyle name="Comma 3 9" xfId="1588" xr:uid="{00000000-0005-0000-0000-000030060000}"/>
    <cellStyle name="Comma 3 90" xfId="1589" xr:uid="{00000000-0005-0000-0000-000031060000}"/>
    <cellStyle name="Comma 3 91" xfId="1590" xr:uid="{00000000-0005-0000-0000-000032060000}"/>
    <cellStyle name="Comma 3 91 2" xfId="1591" xr:uid="{00000000-0005-0000-0000-000033060000}"/>
    <cellStyle name="Comma 3 92" xfId="1592" xr:uid="{00000000-0005-0000-0000-000034060000}"/>
    <cellStyle name="Comma 3 93" xfId="1593" xr:uid="{00000000-0005-0000-0000-000035060000}"/>
    <cellStyle name="Comma 3 94" xfId="1594" xr:uid="{00000000-0005-0000-0000-000036060000}"/>
    <cellStyle name="Comma 3 95" xfId="1595" xr:uid="{00000000-0005-0000-0000-000037060000}"/>
    <cellStyle name="Comma 30" xfId="1596" xr:uid="{00000000-0005-0000-0000-000038060000}"/>
    <cellStyle name="Comma 30 10" xfId="1597" xr:uid="{00000000-0005-0000-0000-000039060000}"/>
    <cellStyle name="Comma 30 11" xfId="1598" xr:uid="{00000000-0005-0000-0000-00003A060000}"/>
    <cellStyle name="Comma 30 12" xfId="1599" xr:uid="{00000000-0005-0000-0000-00003B060000}"/>
    <cellStyle name="Comma 30 13" xfId="1600" xr:uid="{00000000-0005-0000-0000-00003C060000}"/>
    <cellStyle name="Comma 30 14" xfId="1601" xr:uid="{00000000-0005-0000-0000-00003D060000}"/>
    <cellStyle name="Comma 30 15" xfId="1602" xr:uid="{00000000-0005-0000-0000-00003E060000}"/>
    <cellStyle name="Comma 30 16" xfId="1603" xr:uid="{00000000-0005-0000-0000-00003F060000}"/>
    <cellStyle name="Comma 30 17" xfId="1604" xr:uid="{00000000-0005-0000-0000-000040060000}"/>
    <cellStyle name="Comma 30 18" xfId="1605" xr:uid="{00000000-0005-0000-0000-000041060000}"/>
    <cellStyle name="Comma 30 19" xfId="1606" xr:uid="{00000000-0005-0000-0000-000042060000}"/>
    <cellStyle name="Comma 30 2" xfId="1607" xr:uid="{00000000-0005-0000-0000-000043060000}"/>
    <cellStyle name="Comma 30 20" xfId="1608" xr:uid="{00000000-0005-0000-0000-000044060000}"/>
    <cellStyle name="Comma 30 21" xfId="1609" xr:uid="{00000000-0005-0000-0000-000045060000}"/>
    <cellStyle name="Comma 30 22" xfId="1610" xr:uid="{00000000-0005-0000-0000-000046060000}"/>
    <cellStyle name="Comma 30 23" xfId="1611" xr:uid="{00000000-0005-0000-0000-000047060000}"/>
    <cellStyle name="Comma 30 24" xfId="1612" xr:uid="{00000000-0005-0000-0000-000048060000}"/>
    <cellStyle name="Comma 30 25" xfId="1613" xr:uid="{00000000-0005-0000-0000-000049060000}"/>
    <cellStyle name="Comma 30 26" xfId="1614" xr:uid="{00000000-0005-0000-0000-00004A060000}"/>
    <cellStyle name="Comma 30 27" xfId="1615" xr:uid="{00000000-0005-0000-0000-00004B060000}"/>
    <cellStyle name="Comma 30 28" xfId="1616" xr:uid="{00000000-0005-0000-0000-00004C060000}"/>
    <cellStyle name="Comma 30 29" xfId="1617" xr:uid="{00000000-0005-0000-0000-00004D060000}"/>
    <cellStyle name="Comma 30 3" xfId="1618" xr:uid="{00000000-0005-0000-0000-00004E060000}"/>
    <cellStyle name="Comma 30 30" xfId="1619" xr:uid="{00000000-0005-0000-0000-00004F060000}"/>
    <cellStyle name="Comma 30 31" xfId="1620" xr:uid="{00000000-0005-0000-0000-000050060000}"/>
    <cellStyle name="Comma 30 32" xfId="1621" xr:uid="{00000000-0005-0000-0000-000051060000}"/>
    <cellStyle name="Comma 30 33" xfId="1622" xr:uid="{00000000-0005-0000-0000-000052060000}"/>
    <cellStyle name="Comma 30 34" xfId="1623" xr:uid="{00000000-0005-0000-0000-000053060000}"/>
    <cellStyle name="Comma 30 35" xfId="1624" xr:uid="{00000000-0005-0000-0000-000054060000}"/>
    <cellStyle name="Comma 30 36" xfId="1625" xr:uid="{00000000-0005-0000-0000-000055060000}"/>
    <cellStyle name="Comma 30 37" xfId="1626" xr:uid="{00000000-0005-0000-0000-000056060000}"/>
    <cellStyle name="Comma 30 38" xfId="1627" xr:uid="{00000000-0005-0000-0000-000057060000}"/>
    <cellStyle name="Comma 30 39" xfId="1628" xr:uid="{00000000-0005-0000-0000-000058060000}"/>
    <cellStyle name="Comma 30 4" xfId="1629" xr:uid="{00000000-0005-0000-0000-000059060000}"/>
    <cellStyle name="Comma 30 40" xfId="1630" xr:uid="{00000000-0005-0000-0000-00005A060000}"/>
    <cellStyle name="Comma 30 41" xfId="1631" xr:uid="{00000000-0005-0000-0000-00005B060000}"/>
    <cellStyle name="Comma 30 42" xfId="1632" xr:uid="{00000000-0005-0000-0000-00005C060000}"/>
    <cellStyle name="Comma 30 43" xfId="1633" xr:uid="{00000000-0005-0000-0000-00005D060000}"/>
    <cellStyle name="Comma 30 44" xfId="1634" xr:uid="{00000000-0005-0000-0000-00005E060000}"/>
    <cellStyle name="Comma 30 45" xfId="1635" xr:uid="{00000000-0005-0000-0000-00005F060000}"/>
    <cellStyle name="Comma 30 46" xfId="1636" xr:uid="{00000000-0005-0000-0000-000060060000}"/>
    <cellStyle name="Comma 30 47" xfId="1637" xr:uid="{00000000-0005-0000-0000-000061060000}"/>
    <cellStyle name="Comma 30 48" xfId="1638" xr:uid="{00000000-0005-0000-0000-000062060000}"/>
    <cellStyle name="Comma 30 49" xfId="1639" xr:uid="{00000000-0005-0000-0000-000063060000}"/>
    <cellStyle name="Comma 30 5" xfId="1640" xr:uid="{00000000-0005-0000-0000-000064060000}"/>
    <cellStyle name="Comma 30 50" xfId="1641" xr:uid="{00000000-0005-0000-0000-000065060000}"/>
    <cellStyle name="Comma 30 51" xfId="1642" xr:uid="{00000000-0005-0000-0000-000066060000}"/>
    <cellStyle name="Comma 30 52" xfId="1643" xr:uid="{00000000-0005-0000-0000-000067060000}"/>
    <cellStyle name="Comma 30 53" xfId="1644" xr:uid="{00000000-0005-0000-0000-000068060000}"/>
    <cellStyle name="Comma 30 54" xfId="1645" xr:uid="{00000000-0005-0000-0000-000069060000}"/>
    <cellStyle name="Comma 30 55" xfId="1646" xr:uid="{00000000-0005-0000-0000-00006A060000}"/>
    <cellStyle name="Comma 30 56" xfId="1647" xr:uid="{00000000-0005-0000-0000-00006B060000}"/>
    <cellStyle name="Comma 30 57" xfId="1648" xr:uid="{00000000-0005-0000-0000-00006C060000}"/>
    <cellStyle name="Comma 30 58" xfId="1649" xr:uid="{00000000-0005-0000-0000-00006D060000}"/>
    <cellStyle name="Comma 30 59" xfId="1650" xr:uid="{00000000-0005-0000-0000-00006E060000}"/>
    <cellStyle name="Comma 30 6" xfId="1651" xr:uid="{00000000-0005-0000-0000-00006F060000}"/>
    <cellStyle name="Comma 30 60" xfId="1652" xr:uid="{00000000-0005-0000-0000-000070060000}"/>
    <cellStyle name="Comma 30 61" xfId="1653" xr:uid="{00000000-0005-0000-0000-000071060000}"/>
    <cellStyle name="Comma 30 62" xfId="1654" xr:uid="{00000000-0005-0000-0000-000072060000}"/>
    <cellStyle name="Comma 30 63" xfId="1655" xr:uid="{00000000-0005-0000-0000-000073060000}"/>
    <cellStyle name="Comma 30 64" xfId="1656" xr:uid="{00000000-0005-0000-0000-000074060000}"/>
    <cellStyle name="Comma 30 65" xfId="1657" xr:uid="{00000000-0005-0000-0000-000075060000}"/>
    <cellStyle name="Comma 30 66" xfId="1658" xr:uid="{00000000-0005-0000-0000-000076060000}"/>
    <cellStyle name="Comma 30 67" xfId="1659" xr:uid="{00000000-0005-0000-0000-000077060000}"/>
    <cellStyle name="Comma 30 68" xfId="1660" xr:uid="{00000000-0005-0000-0000-000078060000}"/>
    <cellStyle name="Comma 30 69" xfId="1661" xr:uid="{00000000-0005-0000-0000-000079060000}"/>
    <cellStyle name="Comma 30 7" xfId="1662" xr:uid="{00000000-0005-0000-0000-00007A060000}"/>
    <cellStyle name="Comma 30 70" xfId="1663" xr:uid="{00000000-0005-0000-0000-00007B060000}"/>
    <cellStyle name="Comma 30 71" xfId="1664" xr:uid="{00000000-0005-0000-0000-00007C060000}"/>
    <cellStyle name="Comma 30 72" xfId="1665" xr:uid="{00000000-0005-0000-0000-00007D060000}"/>
    <cellStyle name="Comma 30 73" xfId="1666" xr:uid="{00000000-0005-0000-0000-00007E060000}"/>
    <cellStyle name="Comma 30 74" xfId="1667" xr:uid="{00000000-0005-0000-0000-00007F060000}"/>
    <cellStyle name="Comma 30 75" xfId="1668" xr:uid="{00000000-0005-0000-0000-000080060000}"/>
    <cellStyle name="Comma 30 76" xfId="1669" xr:uid="{00000000-0005-0000-0000-000081060000}"/>
    <cellStyle name="Comma 30 77" xfId="1670" xr:uid="{00000000-0005-0000-0000-000082060000}"/>
    <cellStyle name="Comma 30 8" xfId="1671" xr:uid="{00000000-0005-0000-0000-000083060000}"/>
    <cellStyle name="Comma 30 9" xfId="1672" xr:uid="{00000000-0005-0000-0000-000084060000}"/>
    <cellStyle name="Comma 31" xfId="1673" xr:uid="{00000000-0005-0000-0000-000085060000}"/>
    <cellStyle name="Comma 31 10" xfId="1674" xr:uid="{00000000-0005-0000-0000-000086060000}"/>
    <cellStyle name="Comma 31 11" xfId="1675" xr:uid="{00000000-0005-0000-0000-000087060000}"/>
    <cellStyle name="Comma 31 12" xfId="1676" xr:uid="{00000000-0005-0000-0000-000088060000}"/>
    <cellStyle name="Comma 31 13" xfId="1677" xr:uid="{00000000-0005-0000-0000-000089060000}"/>
    <cellStyle name="Comma 31 14" xfId="1678" xr:uid="{00000000-0005-0000-0000-00008A060000}"/>
    <cellStyle name="Comma 31 15" xfId="1679" xr:uid="{00000000-0005-0000-0000-00008B060000}"/>
    <cellStyle name="Comma 31 16" xfId="1680" xr:uid="{00000000-0005-0000-0000-00008C060000}"/>
    <cellStyle name="Comma 31 17" xfId="1681" xr:uid="{00000000-0005-0000-0000-00008D060000}"/>
    <cellStyle name="Comma 31 18" xfId="1682" xr:uid="{00000000-0005-0000-0000-00008E060000}"/>
    <cellStyle name="Comma 31 19" xfId="1683" xr:uid="{00000000-0005-0000-0000-00008F060000}"/>
    <cellStyle name="Comma 31 2" xfId="1684" xr:uid="{00000000-0005-0000-0000-000090060000}"/>
    <cellStyle name="Comma 31 20" xfId="1685" xr:uid="{00000000-0005-0000-0000-000091060000}"/>
    <cellStyle name="Comma 31 21" xfId="1686" xr:uid="{00000000-0005-0000-0000-000092060000}"/>
    <cellStyle name="Comma 31 22" xfId="1687" xr:uid="{00000000-0005-0000-0000-000093060000}"/>
    <cellStyle name="Comma 31 23" xfId="1688" xr:uid="{00000000-0005-0000-0000-000094060000}"/>
    <cellStyle name="Comma 31 24" xfId="1689" xr:uid="{00000000-0005-0000-0000-000095060000}"/>
    <cellStyle name="Comma 31 25" xfId="1690" xr:uid="{00000000-0005-0000-0000-000096060000}"/>
    <cellStyle name="Comma 31 26" xfId="1691" xr:uid="{00000000-0005-0000-0000-000097060000}"/>
    <cellStyle name="Comma 31 27" xfId="1692" xr:uid="{00000000-0005-0000-0000-000098060000}"/>
    <cellStyle name="Comma 31 28" xfId="1693" xr:uid="{00000000-0005-0000-0000-000099060000}"/>
    <cellStyle name="Comma 31 29" xfId="1694" xr:uid="{00000000-0005-0000-0000-00009A060000}"/>
    <cellStyle name="Comma 31 3" xfId="1695" xr:uid="{00000000-0005-0000-0000-00009B060000}"/>
    <cellStyle name="Comma 31 30" xfId="1696" xr:uid="{00000000-0005-0000-0000-00009C060000}"/>
    <cellStyle name="Comma 31 31" xfId="1697" xr:uid="{00000000-0005-0000-0000-00009D060000}"/>
    <cellStyle name="Comma 31 32" xfId="1698" xr:uid="{00000000-0005-0000-0000-00009E060000}"/>
    <cellStyle name="Comma 31 33" xfId="1699" xr:uid="{00000000-0005-0000-0000-00009F060000}"/>
    <cellStyle name="Comma 31 34" xfId="1700" xr:uid="{00000000-0005-0000-0000-0000A0060000}"/>
    <cellStyle name="Comma 31 35" xfId="1701" xr:uid="{00000000-0005-0000-0000-0000A1060000}"/>
    <cellStyle name="Comma 31 36" xfId="1702" xr:uid="{00000000-0005-0000-0000-0000A2060000}"/>
    <cellStyle name="Comma 31 37" xfId="1703" xr:uid="{00000000-0005-0000-0000-0000A3060000}"/>
    <cellStyle name="Comma 31 38" xfId="1704" xr:uid="{00000000-0005-0000-0000-0000A4060000}"/>
    <cellStyle name="Comma 31 39" xfId="1705" xr:uid="{00000000-0005-0000-0000-0000A5060000}"/>
    <cellStyle name="Comma 31 4" xfId="1706" xr:uid="{00000000-0005-0000-0000-0000A6060000}"/>
    <cellStyle name="Comma 31 40" xfId="1707" xr:uid="{00000000-0005-0000-0000-0000A7060000}"/>
    <cellStyle name="Comma 31 41" xfId="1708" xr:uid="{00000000-0005-0000-0000-0000A8060000}"/>
    <cellStyle name="Comma 31 42" xfId="1709" xr:uid="{00000000-0005-0000-0000-0000A9060000}"/>
    <cellStyle name="Comma 31 43" xfId="1710" xr:uid="{00000000-0005-0000-0000-0000AA060000}"/>
    <cellStyle name="Comma 31 44" xfId="1711" xr:uid="{00000000-0005-0000-0000-0000AB060000}"/>
    <cellStyle name="Comma 31 45" xfId="1712" xr:uid="{00000000-0005-0000-0000-0000AC060000}"/>
    <cellStyle name="Comma 31 46" xfId="1713" xr:uid="{00000000-0005-0000-0000-0000AD060000}"/>
    <cellStyle name="Comma 31 47" xfId="1714" xr:uid="{00000000-0005-0000-0000-0000AE060000}"/>
    <cellStyle name="Comma 31 48" xfId="1715" xr:uid="{00000000-0005-0000-0000-0000AF060000}"/>
    <cellStyle name="Comma 31 49" xfId="1716" xr:uid="{00000000-0005-0000-0000-0000B0060000}"/>
    <cellStyle name="Comma 31 5" xfId="1717" xr:uid="{00000000-0005-0000-0000-0000B1060000}"/>
    <cellStyle name="Comma 31 50" xfId="1718" xr:uid="{00000000-0005-0000-0000-0000B2060000}"/>
    <cellStyle name="Comma 31 51" xfId="1719" xr:uid="{00000000-0005-0000-0000-0000B3060000}"/>
    <cellStyle name="Comma 31 52" xfId="1720" xr:uid="{00000000-0005-0000-0000-0000B4060000}"/>
    <cellStyle name="Comma 31 53" xfId="1721" xr:uid="{00000000-0005-0000-0000-0000B5060000}"/>
    <cellStyle name="Comma 31 54" xfId="1722" xr:uid="{00000000-0005-0000-0000-0000B6060000}"/>
    <cellStyle name="Comma 31 55" xfId="1723" xr:uid="{00000000-0005-0000-0000-0000B7060000}"/>
    <cellStyle name="Comma 31 56" xfId="1724" xr:uid="{00000000-0005-0000-0000-0000B8060000}"/>
    <cellStyle name="Comma 31 57" xfId="1725" xr:uid="{00000000-0005-0000-0000-0000B9060000}"/>
    <cellStyle name="Comma 31 58" xfId="1726" xr:uid="{00000000-0005-0000-0000-0000BA060000}"/>
    <cellStyle name="Comma 31 59" xfId="1727" xr:uid="{00000000-0005-0000-0000-0000BB060000}"/>
    <cellStyle name="Comma 31 6" xfId="1728" xr:uid="{00000000-0005-0000-0000-0000BC060000}"/>
    <cellStyle name="Comma 31 60" xfId="1729" xr:uid="{00000000-0005-0000-0000-0000BD060000}"/>
    <cellStyle name="Comma 31 61" xfId="1730" xr:uid="{00000000-0005-0000-0000-0000BE060000}"/>
    <cellStyle name="Comma 31 62" xfId="1731" xr:uid="{00000000-0005-0000-0000-0000BF060000}"/>
    <cellStyle name="Comma 31 63" xfId="1732" xr:uid="{00000000-0005-0000-0000-0000C0060000}"/>
    <cellStyle name="Comma 31 64" xfId="1733" xr:uid="{00000000-0005-0000-0000-0000C1060000}"/>
    <cellStyle name="Comma 31 65" xfId="1734" xr:uid="{00000000-0005-0000-0000-0000C2060000}"/>
    <cellStyle name="Comma 31 66" xfId="1735" xr:uid="{00000000-0005-0000-0000-0000C3060000}"/>
    <cellStyle name="Comma 31 67" xfId="1736" xr:uid="{00000000-0005-0000-0000-0000C4060000}"/>
    <cellStyle name="Comma 31 68" xfId="1737" xr:uid="{00000000-0005-0000-0000-0000C5060000}"/>
    <cellStyle name="Comma 31 69" xfId="1738" xr:uid="{00000000-0005-0000-0000-0000C6060000}"/>
    <cellStyle name="Comma 31 7" xfId="1739" xr:uid="{00000000-0005-0000-0000-0000C7060000}"/>
    <cellStyle name="Comma 31 70" xfId="1740" xr:uid="{00000000-0005-0000-0000-0000C8060000}"/>
    <cellStyle name="Comma 31 71" xfId="1741" xr:uid="{00000000-0005-0000-0000-0000C9060000}"/>
    <cellStyle name="Comma 31 72" xfId="1742" xr:uid="{00000000-0005-0000-0000-0000CA060000}"/>
    <cellStyle name="Comma 31 73" xfId="1743" xr:uid="{00000000-0005-0000-0000-0000CB060000}"/>
    <cellStyle name="Comma 31 74" xfId="1744" xr:uid="{00000000-0005-0000-0000-0000CC060000}"/>
    <cellStyle name="Comma 31 75" xfId="1745" xr:uid="{00000000-0005-0000-0000-0000CD060000}"/>
    <cellStyle name="Comma 31 76" xfId="1746" xr:uid="{00000000-0005-0000-0000-0000CE060000}"/>
    <cellStyle name="Comma 31 77" xfId="1747" xr:uid="{00000000-0005-0000-0000-0000CF060000}"/>
    <cellStyle name="Comma 31 8" xfId="1748" xr:uid="{00000000-0005-0000-0000-0000D0060000}"/>
    <cellStyle name="Comma 31 9" xfId="1749" xr:uid="{00000000-0005-0000-0000-0000D1060000}"/>
    <cellStyle name="Comma 32" xfId="1750" xr:uid="{00000000-0005-0000-0000-0000D2060000}"/>
    <cellStyle name="Comma 32 10" xfId="1751" xr:uid="{00000000-0005-0000-0000-0000D3060000}"/>
    <cellStyle name="Comma 32 11" xfId="1752" xr:uid="{00000000-0005-0000-0000-0000D4060000}"/>
    <cellStyle name="Comma 32 12" xfId="1753" xr:uid="{00000000-0005-0000-0000-0000D5060000}"/>
    <cellStyle name="Comma 32 13" xfId="1754" xr:uid="{00000000-0005-0000-0000-0000D6060000}"/>
    <cellStyle name="Comma 32 14" xfId="1755" xr:uid="{00000000-0005-0000-0000-0000D7060000}"/>
    <cellStyle name="Comma 32 15" xfId="1756" xr:uid="{00000000-0005-0000-0000-0000D8060000}"/>
    <cellStyle name="Comma 32 16" xfId="1757" xr:uid="{00000000-0005-0000-0000-0000D9060000}"/>
    <cellStyle name="Comma 32 17" xfId="1758" xr:uid="{00000000-0005-0000-0000-0000DA060000}"/>
    <cellStyle name="Comma 32 18" xfId="1759" xr:uid="{00000000-0005-0000-0000-0000DB060000}"/>
    <cellStyle name="Comma 32 19" xfId="1760" xr:uid="{00000000-0005-0000-0000-0000DC060000}"/>
    <cellStyle name="Comma 32 2" xfId="1761" xr:uid="{00000000-0005-0000-0000-0000DD060000}"/>
    <cellStyle name="Comma 32 2 2" xfId="1762" xr:uid="{00000000-0005-0000-0000-0000DE060000}"/>
    <cellStyle name="Comma 32 2 3" xfId="1763" xr:uid="{00000000-0005-0000-0000-0000DF060000}"/>
    <cellStyle name="Comma 32 20" xfId="1764" xr:uid="{00000000-0005-0000-0000-0000E0060000}"/>
    <cellStyle name="Comma 32 21" xfId="1765" xr:uid="{00000000-0005-0000-0000-0000E1060000}"/>
    <cellStyle name="Comma 32 22" xfId="1766" xr:uid="{00000000-0005-0000-0000-0000E2060000}"/>
    <cellStyle name="Comma 32 23" xfId="1767" xr:uid="{00000000-0005-0000-0000-0000E3060000}"/>
    <cellStyle name="Comma 32 24" xfId="1768" xr:uid="{00000000-0005-0000-0000-0000E4060000}"/>
    <cellStyle name="Comma 32 25" xfId="1769" xr:uid="{00000000-0005-0000-0000-0000E5060000}"/>
    <cellStyle name="Comma 32 26" xfId="1770" xr:uid="{00000000-0005-0000-0000-0000E6060000}"/>
    <cellStyle name="Comma 32 27" xfId="1771" xr:uid="{00000000-0005-0000-0000-0000E7060000}"/>
    <cellStyle name="Comma 32 28" xfId="1772" xr:uid="{00000000-0005-0000-0000-0000E8060000}"/>
    <cellStyle name="Comma 32 29" xfId="1773" xr:uid="{00000000-0005-0000-0000-0000E9060000}"/>
    <cellStyle name="Comma 32 3" xfId="1774" xr:uid="{00000000-0005-0000-0000-0000EA060000}"/>
    <cellStyle name="Comma 32 30" xfId="1775" xr:uid="{00000000-0005-0000-0000-0000EB060000}"/>
    <cellStyle name="Comma 32 31" xfId="1776" xr:uid="{00000000-0005-0000-0000-0000EC060000}"/>
    <cellStyle name="Comma 32 32" xfId="1777" xr:uid="{00000000-0005-0000-0000-0000ED060000}"/>
    <cellStyle name="Comma 32 33" xfId="1778" xr:uid="{00000000-0005-0000-0000-0000EE060000}"/>
    <cellStyle name="Comma 32 34" xfId="1779" xr:uid="{00000000-0005-0000-0000-0000EF060000}"/>
    <cellStyle name="Comma 32 35" xfId="1780" xr:uid="{00000000-0005-0000-0000-0000F0060000}"/>
    <cellStyle name="Comma 32 36" xfId="1781" xr:uid="{00000000-0005-0000-0000-0000F1060000}"/>
    <cellStyle name="Comma 32 37" xfId="1782" xr:uid="{00000000-0005-0000-0000-0000F2060000}"/>
    <cellStyle name="Comma 32 38" xfId="1783" xr:uid="{00000000-0005-0000-0000-0000F3060000}"/>
    <cellStyle name="Comma 32 39" xfId="1784" xr:uid="{00000000-0005-0000-0000-0000F4060000}"/>
    <cellStyle name="Comma 32 4" xfId="1785" xr:uid="{00000000-0005-0000-0000-0000F5060000}"/>
    <cellStyle name="Comma 32 40" xfId="1786" xr:uid="{00000000-0005-0000-0000-0000F6060000}"/>
    <cellStyle name="Comma 32 41" xfId="1787" xr:uid="{00000000-0005-0000-0000-0000F7060000}"/>
    <cellStyle name="Comma 32 42" xfId="1788" xr:uid="{00000000-0005-0000-0000-0000F8060000}"/>
    <cellStyle name="Comma 32 43" xfId="1789" xr:uid="{00000000-0005-0000-0000-0000F9060000}"/>
    <cellStyle name="Comma 32 44" xfId="1790" xr:uid="{00000000-0005-0000-0000-0000FA060000}"/>
    <cellStyle name="Comma 32 45" xfId="1791" xr:uid="{00000000-0005-0000-0000-0000FB060000}"/>
    <cellStyle name="Comma 32 46" xfId="1792" xr:uid="{00000000-0005-0000-0000-0000FC060000}"/>
    <cellStyle name="Comma 32 47" xfId="1793" xr:uid="{00000000-0005-0000-0000-0000FD060000}"/>
    <cellStyle name="Comma 32 48" xfId="1794" xr:uid="{00000000-0005-0000-0000-0000FE060000}"/>
    <cellStyle name="Comma 32 49" xfId="1795" xr:uid="{00000000-0005-0000-0000-0000FF060000}"/>
    <cellStyle name="Comma 32 5" xfId="1796" xr:uid="{00000000-0005-0000-0000-000000070000}"/>
    <cellStyle name="Comma 32 50" xfId="1797" xr:uid="{00000000-0005-0000-0000-000001070000}"/>
    <cellStyle name="Comma 32 51" xfId="1798" xr:uid="{00000000-0005-0000-0000-000002070000}"/>
    <cellStyle name="Comma 32 52" xfId="1799" xr:uid="{00000000-0005-0000-0000-000003070000}"/>
    <cellStyle name="Comma 32 53" xfId="1800" xr:uid="{00000000-0005-0000-0000-000004070000}"/>
    <cellStyle name="Comma 32 54" xfId="1801" xr:uid="{00000000-0005-0000-0000-000005070000}"/>
    <cellStyle name="Comma 32 55" xfId="1802" xr:uid="{00000000-0005-0000-0000-000006070000}"/>
    <cellStyle name="Comma 32 56" xfId="1803" xr:uid="{00000000-0005-0000-0000-000007070000}"/>
    <cellStyle name="Comma 32 57" xfId="1804" xr:uid="{00000000-0005-0000-0000-000008070000}"/>
    <cellStyle name="Comma 32 58" xfId="1805" xr:uid="{00000000-0005-0000-0000-000009070000}"/>
    <cellStyle name="Comma 32 59" xfId="1806" xr:uid="{00000000-0005-0000-0000-00000A070000}"/>
    <cellStyle name="Comma 32 6" xfId="1807" xr:uid="{00000000-0005-0000-0000-00000B070000}"/>
    <cellStyle name="Comma 32 60" xfId="1808" xr:uid="{00000000-0005-0000-0000-00000C070000}"/>
    <cellStyle name="Comma 32 61" xfId="1809" xr:uid="{00000000-0005-0000-0000-00000D070000}"/>
    <cellStyle name="Comma 32 62" xfId="1810" xr:uid="{00000000-0005-0000-0000-00000E070000}"/>
    <cellStyle name="Comma 32 63" xfId="1811" xr:uid="{00000000-0005-0000-0000-00000F070000}"/>
    <cellStyle name="Comma 32 64" xfId="1812" xr:uid="{00000000-0005-0000-0000-000010070000}"/>
    <cellStyle name="Comma 32 65" xfId="1813" xr:uid="{00000000-0005-0000-0000-000011070000}"/>
    <cellStyle name="Comma 32 66" xfId="1814" xr:uid="{00000000-0005-0000-0000-000012070000}"/>
    <cellStyle name="Comma 32 67" xfId="1815" xr:uid="{00000000-0005-0000-0000-000013070000}"/>
    <cellStyle name="Comma 32 68" xfId="1816" xr:uid="{00000000-0005-0000-0000-000014070000}"/>
    <cellStyle name="Comma 32 69" xfId="1817" xr:uid="{00000000-0005-0000-0000-000015070000}"/>
    <cellStyle name="Comma 32 7" xfId="1818" xr:uid="{00000000-0005-0000-0000-000016070000}"/>
    <cellStyle name="Comma 32 70" xfId="1819" xr:uid="{00000000-0005-0000-0000-000017070000}"/>
    <cellStyle name="Comma 32 71" xfId="1820" xr:uid="{00000000-0005-0000-0000-000018070000}"/>
    <cellStyle name="Comma 32 72" xfId="1821" xr:uid="{00000000-0005-0000-0000-000019070000}"/>
    <cellStyle name="Comma 32 73" xfId="1822" xr:uid="{00000000-0005-0000-0000-00001A070000}"/>
    <cellStyle name="Comma 32 74" xfId="1823" xr:uid="{00000000-0005-0000-0000-00001B070000}"/>
    <cellStyle name="Comma 32 75" xfId="1824" xr:uid="{00000000-0005-0000-0000-00001C070000}"/>
    <cellStyle name="Comma 32 76" xfId="1825" xr:uid="{00000000-0005-0000-0000-00001D070000}"/>
    <cellStyle name="Comma 32 77" xfId="1826" xr:uid="{00000000-0005-0000-0000-00001E070000}"/>
    <cellStyle name="Comma 32 8" xfId="1827" xr:uid="{00000000-0005-0000-0000-00001F070000}"/>
    <cellStyle name="Comma 32 9" xfId="1828" xr:uid="{00000000-0005-0000-0000-000020070000}"/>
    <cellStyle name="Comma 33" xfId="1829" xr:uid="{00000000-0005-0000-0000-000021070000}"/>
    <cellStyle name="Comma 33 10" xfId="1830" xr:uid="{00000000-0005-0000-0000-000022070000}"/>
    <cellStyle name="Comma 33 11" xfId="1831" xr:uid="{00000000-0005-0000-0000-000023070000}"/>
    <cellStyle name="Comma 33 12" xfId="1832" xr:uid="{00000000-0005-0000-0000-000024070000}"/>
    <cellStyle name="Comma 33 13" xfId="1833" xr:uid="{00000000-0005-0000-0000-000025070000}"/>
    <cellStyle name="Comma 33 14" xfId="1834" xr:uid="{00000000-0005-0000-0000-000026070000}"/>
    <cellStyle name="Comma 33 15" xfId="1835" xr:uid="{00000000-0005-0000-0000-000027070000}"/>
    <cellStyle name="Comma 33 16" xfId="1836" xr:uid="{00000000-0005-0000-0000-000028070000}"/>
    <cellStyle name="Comma 33 17" xfId="1837" xr:uid="{00000000-0005-0000-0000-000029070000}"/>
    <cellStyle name="Comma 33 18" xfId="1838" xr:uid="{00000000-0005-0000-0000-00002A070000}"/>
    <cellStyle name="Comma 33 19" xfId="1839" xr:uid="{00000000-0005-0000-0000-00002B070000}"/>
    <cellStyle name="Comma 33 2" xfId="1840" xr:uid="{00000000-0005-0000-0000-00002C070000}"/>
    <cellStyle name="Comma 33 20" xfId="1841" xr:uid="{00000000-0005-0000-0000-00002D070000}"/>
    <cellStyle name="Comma 33 21" xfId="1842" xr:uid="{00000000-0005-0000-0000-00002E070000}"/>
    <cellStyle name="Comma 33 22" xfId="1843" xr:uid="{00000000-0005-0000-0000-00002F070000}"/>
    <cellStyle name="Comma 33 23" xfId="1844" xr:uid="{00000000-0005-0000-0000-000030070000}"/>
    <cellStyle name="Comma 33 24" xfId="1845" xr:uid="{00000000-0005-0000-0000-000031070000}"/>
    <cellStyle name="Comma 33 25" xfId="1846" xr:uid="{00000000-0005-0000-0000-000032070000}"/>
    <cellStyle name="Comma 33 26" xfId="1847" xr:uid="{00000000-0005-0000-0000-000033070000}"/>
    <cellStyle name="Comma 33 27" xfId="1848" xr:uid="{00000000-0005-0000-0000-000034070000}"/>
    <cellStyle name="Comma 33 28" xfId="1849" xr:uid="{00000000-0005-0000-0000-000035070000}"/>
    <cellStyle name="Comma 33 29" xfId="1850" xr:uid="{00000000-0005-0000-0000-000036070000}"/>
    <cellStyle name="Comma 33 3" xfId="1851" xr:uid="{00000000-0005-0000-0000-000037070000}"/>
    <cellStyle name="Comma 33 30" xfId="1852" xr:uid="{00000000-0005-0000-0000-000038070000}"/>
    <cellStyle name="Comma 33 31" xfId="1853" xr:uid="{00000000-0005-0000-0000-000039070000}"/>
    <cellStyle name="Comma 33 32" xfId="1854" xr:uid="{00000000-0005-0000-0000-00003A070000}"/>
    <cellStyle name="Comma 33 33" xfId="1855" xr:uid="{00000000-0005-0000-0000-00003B070000}"/>
    <cellStyle name="Comma 33 34" xfId="1856" xr:uid="{00000000-0005-0000-0000-00003C070000}"/>
    <cellStyle name="Comma 33 35" xfId="1857" xr:uid="{00000000-0005-0000-0000-00003D070000}"/>
    <cellStyle name="Comma 33 36" xfId="1858" xr:uid="{00000000-0005-0000-0000-00003E070000}"/>
    <cellStyle name="Comma 33 37" xfId="1859" xr:uid="{00000000-0005-0000-0000-00003F070000}"/>
    <cellStyle name="Comma 33 38" xfId="1860" xr:uid="{00000000-0005-0000-0000-000040070000}"/>
    <cellStyle name="Comma 33 39" xfId="1861" xr:uid="{00000000-0005-0000-0000-000041070000}"/>
    <cellStyle name="Comma 33 4" xfId="1862" xr:uid="{00000000-0005-0000-0000-000042070000}"/>
    <cellStyle name="Comma 33 40" xfId="1863" xr:uid="{00000000-0005-0000-0000-000043070000}"/>
    <cellStyle name="Comma 33 41" xfId="1864" xr:uid="{00000000-0005-0000-0000-000044070000}"/>
    <cellStyle name="Comma 33 42" xfId="1865" xr:uid="{00000000-0005-0000-0000-000045070000}"/>
    <cellStyle name="Comma 33 43" xfId="1866" xr:uid="{00000000-0005-0000-0000-000046070000}"/>
    <cellStyle name="Comma 33 44" xfId="1867" xr:uid="{00000000-0005-0000-0000-000047070000}"/>
    <cellStyle name="Comma 33 45" xfId="1868" xr:uid="{00000000-0005-0000-0000-000048070000}"/>
    <cellStyle name="Comma 33 46" xfId="1869" xr:uid="{00000000-0005-0000-0000-000049070000}"/>
    <cellStyle name="Comma 33 47" xfId="1870" xr:uid="{00000000-0005-0000-0000-00004A070000}"/>
    <cellStyle name="Comma 33 48" xfId="1871" xr:uid="{00000000-0005-0000-0000-00004B070000}"/>
    <cellStyle name="Comma 33 49" xfId="1872" xr:uid="{00000000-0005-0000-0000-00004C070000}"/>
    <cellStyle name="Comma 33 5" xfId="1873" xr:uid="{00000000-0005-0000-0000-00004D070000}"/>
    <cellStyle name="Comma 33 50" xfId="1874" xr:uid="{00000000-0005-0000-0000-00004E070000}"/>
    <cellStyle name="Comma 33 51" xfId="1875" xr:uid="{00000000-0005-0000-0000-00004F070000}"/>
    <cellStyle name="Comma 33 52" xfId="1876" xr:uid="{00000000-0005-0000-0000-000050070000}"/>
    <cellStyle name="Comma 33 53" xfId="1877" xr:uid="{00000000-0005-0000-0000-000051070000}"/>
    <cellStyle name="Comma 33 54" xfId="1878" xr:uid="{00000000-0005-0000-0000-000052070000}"/>
    <cellStyle name="Comma 33 55" xfId="1879" xr:uid="{00000000-0005-0000-0000-000053070000}"/>
    <cellStyle name="Comma 33 56" xfId="1880" xr:uid="{00000000-0005-0000-0000-000054070000}"/>
    <cellStyle name="Comma 33 57" xfId="1881" xr:uid="{00000000-0005-0000-0000-000055070000}"/>
    <cellStyle name="Comma 33 58" xfId="1882" xr:uid="{00000000-0005-0000-0000-000056070000}"/>
    <cellStyle name="Comma 33 59" xfId="1883" xr:uid="{00000000-0005-0000-0000-000057070000}"/>
    <cellStyle name="Comma 33 6" xfId="1884" xr:uid="{00000000-0005-0000-0000-000058070000}"/>
    <cellStyle name="Comma 33 60" xfId="1885" xr:uid="{00000000-0005-0000-0000-000059070000}"/>
    <cellStyle name="Comma 33 61" xfId="1886" xr:uid="{00000000-0005-0000-0000-00005A070000}"/>
    <cellStyle name="Comma 33 62" xfId="1887" xr:uid="{00000000-0005-0000-0000-00005B070000}"/>
    <cellStyle name="Comma 33 63" xfId="1888" xr:uid="{00000000-0005-0000-0000-00005C070000}"/>
    <cellStyle name="Comma 33 64" xfId="1889" xr:uid="{00000000-0005-0000-0000-00005D070000}"/>
    <cellStyle name="Comma 33 65" xfId="1890" xr:uid="{00000000-0005-0000-0000-00005E070000}"/>
    <cellStyle name="Comma 33 66" xfId="1891" xr:uid="{00000000-0005-0000-0000-00005F070000}"/>
    <cellStyle name="Comma 33 67" xfId="1892" xr:uid="{00000000-0005-0000-0000-000060070000}"/>
    <cellStyle name="Comma 33 68" xfId="1893" xr:uid="{00000000-0005-0000-0000-000061070000}"/>
    <cellStyle name="Comma 33 69" xfId="1894" xr:uid="{00000000-0005-0000-0000-000062070000}"/>
    <cellStyle name="Comma 33 7" xfId="1895" xr:uid="{00000000-0005-0000-0000-000063070000}"/>
    <cellStyle name="Comma 33 70" xfId="1896" xr:uid="{00000000-0005-0000-0000-000064070000}"/>
    <cellStyle name="Comma 33 71" xfId="1897" xr:uid="{00000000-0005-0000-0000-000065070000}"/>
    <cellStyle name="Comma 33 72" xfId="1898" xr:uid="{00000000-0005-0000-0000-000066070000}"/>
    <cellStyle name="Comma 33 73" xfId="1899" xr:uid="{00000000-0005-0000-0000-000067070000}"/>
    <cellStyle name="Comma 33 74" xfId="1900" xr:uid="{00000000-0005-0000-0000-000068070000}"/>
    <cellStyle name="Comma 33 75" xfId="1901" xr:uid="{00000000-0005-0000-0000-000069070000}"/>
    <cellStyle name="Comma 33 76" xfId="1902" xr:uid="{00000000-0005-0000-0000-00006A070000}"/>
    <cellStyle name="Comma 33 77" xfId="1903" xr:uid="{00000000-0005-0000-0000-00006B070000}"/>
    <cellStyle name="Comma 33 8" xfId="1904" xr:uid="{00000000-0005-0000-0000-00006C070000}"/>
    <cellStyle name="Comma 33 9" xfId="1905" xr:uid="{00000000-0005-0000-0000-00006D070000}"/>
    <cellStyle name="Comma 34" xfId="1906" xr:uid="{00000000-0005-0000-0000-00006E070000}"/>
    <cellStyle name="Comma 34 2" xfId="1907" xr:uid="{00000000-0005-0000-0000-00006F070000}"/>
    <cellStyle name="Comma 35" xfId="1908" xr:uid="{00000000-0005-0000-0000-000070070000}"/>
    <cellStyle name="Comma 35 10" xfId="1909" xr:uid="{00000000-0005-0000-0000-000071070000}"/>
    <cellStyle name="Comma 35 11" xfId="1910" xr:uid="{00000000-0005-0000-0000-000072070000}"/>
    <cellStyle name="Comma 35 12" xfId="1911" xr:uid="{00000000-0005-0000-0000-000073070000}"/>
    <cellStyle name="Comma 35 13" xfId="1912" xr:uid="{00000000-0005-0000-0000-000074070000}"/>
    <cellStyle name="Comma 35 14" xfId="1913" xr:uid="{00000000-0005-0000-0000-000075070000}"/>
    <cellStyle name="Comma 35 15" xfId="1914" xr:uid="{00000000-0005-0000-0000-000076070000}"/>
    <cellStyle name="Comma 35 16" xfId="1915" xr:uid="{00000000-0005-0000-0000-000077070000}"/>
    <cellStyle name="Comma 35 17" xfId="1916" xr:uid="{00000000-0005-0000-0000-000078070000}"/>
    <cellStyle name="Comma 35 18" xfId="1917" xr:uid="{00000000-0005-0000-0000-000079070000}"/>
    <cellStyle name="Comma 35 19" xfId="1918" xr:uid="{00000000-0005-0000-0000-00007A070000}"/>
    <cellStyle name="Comma 35 2" xfId="1919" xr:uid="{00000000-0005-0000-0000-00007B070000}"/>
    <cellStyle name="Comma 35 20" xfId="1920" xr:uid="{00000000-0005-0000-0000-00007C070000}"/>
    <cellStyle name="Comma 35 21" xfId="1921" xr:uid="{00000000-0005-0000-0000-00007D070000}"/>
    <cellStyle name="Comma 35 22" xfId="1922" xr:uid="{00000000-0005-0000-0000-00007E070000}"/>
    <cellStyle name="Comma 35 23" xfId="1923" xr:uid="{00000000-0005-0000-0000-00007F070000}"/>
    <cellStyle name="Comma 35 24" xfId="1924" xr:uid="{00000000-0005-0000-0000-000080070000}"/>
    <cellStyle name="Comma 35 25" xfId="1925" xr:uid="{00000000-0005-0000-0000-000081070000}"/>
    <cellStyle name="Comma 35 26" xfId="1926" xr:uid="{00000000-0005-0000-0000-000082070000}"/>
    <cellStyle name="Comma 35 27" xfId="1927" xr:uid="{00000000-0005-0000-0000-000083070000}"/>
    <cellStyle name="Comma 35 28" xfId="1928" xr:uid="{00000000-0005-0000-0000-000084070000}"/>
    <cellStyle name="Comma 35 29" xfId="1929" xr:uid="{00000000-0005-0000-0000-000085070000}"/>
    <cellStyle name="Comma 35 3" xfId="1930" xr:uid="{00000000-0005-0000-0000-000086070000}"/>
    <cellStyle name="Comma 35 30" xfId="1931" xr:uid="{00000000-0005-0000-0000-000087070000}"/>
    <cellStyle name="Comma 35 31" xfId="1932" xr:uid="{00000000-0005-0000-0000-000088070000}"/>
    <cellStyle name="Comma 35 32" xfId="1933" xr:uid="{00000000-0005-0000-0000-000089070000}"/>
    <cellStyle name="Comma 35 33" xfId="1934" xr:uid="{00000000-0005-0000-0000-00008A070000}"/>
    <cellStyle name="Comma 35 34" xfId="1935" xr:uid="{00000000-0005-0000-0000-00008B070000}"/>
    <cellStyle name="Comma 35 35" xfId="1936" xr:uid="{00000000-0005-0000-0000-00008C070000}"/>
    <cellStyle name="Comma 35 36" xfId="1937" xr:uid="{00000000-0005-0000-0000-00008D070000}"/>
    <cellStyle name="Comma 35 37" xfId="1938" xr:uid="{00000000-0005-0000-0000-00008E070000}"/>
    <cellStyle name="Comma 35 38" xfId="1939" xr:uid="{00000000-0005-0000-0000-00008F070000}"/>
    <cellStyle name="Comma 35 39" xfId="1940" xr:uid="{00000000-0005-0000-0000-000090070000}"/>
    <cellStyle name="Comma 35 4" xfId="1941" xr:uid="{00000000-0005-0000-0000-000091070000}"/>
    <cellStyle name="Comma 35 40" xfId="1942" xr:uid="{00000000-0005-0000-0000-000092070000}"/>
    <cellStyle name="Comma 35 41" xfId="1943" xr:uid="{00000000-0005-0000-0000-000093070000}"/>
    <cellStyle name="Comma 35 42" xfId="1944" xr:uid="{00000000-0005-0000-0000-000094070000}"/>
    <cellStyle name="Comma 35 43" xfId="1945" xr:uid="{00000000-0005-0000-0000-000095070000}"/>
    <cellStyle name="Comma 35 44" xfId="1946" xr:uid="{00000000-0005-0000-0000-000096070000}"/>
    <cellStyle name="Comma 35 45" xfId="1947" xr:uid="{00000000-0005-0000-0000-000097070000}"/>
    <cellStyle name="Comma 35 46" xfId="1948" xr:uid="{00000000-0005-0000-0000-000098070000}"/>
    <cellStyle name="Comma 35 47" xfId="1949" xr:uid="{00000000-0005-0000-0000-000099070000}"/>
    <cellStyle name="Comma 35 48" xfId="1950" xr:uid="{00000000-0005-0000-0000-00009A070000}"/>
    <cellStyle name="Comma 35 49" xfId="1951" xr:uid="{00000000-0005-0000-0000-00009B070000}"/>
    <cellStyle name="Comma 35 5" xfId="1952" xr:uid="{00000000-0005-0000-0000-00009C070000}"/>
    <cellStyle name="Comma 35 50" xfId="1953" xr:uid="{00000000-0005-0000-0000-00009D070000}"/>
    <cellStyle name="Comma 35 51" xfId="1954" xr:uid="{00000000-0005-0000-0000-00009E070000}"/>
    <cellStyle name="Comma 35 52" xfId="1955" xr:uid="{00000000-0005-0000-0000-00009F070000}"/>
    <cellStyle name="Comma 35 53" xfId="1956" xr:uid="{00000000-0005-0000-0000-0000A0070000}"/>
    <cellStyle name="Comma 35 54" xfId="1957" xr:uid="{00000000-0005-0000-0000-0000A1070000}"/>
    <cellStyle name="Comma 35 55" xfId="1958" xr:uid="{00000000-0005-0000-0000-0000A2070000}"/>
    <cellStyle name="Comma 35 56" xfId="1959" xr:uid="{00000000-0005-0000-0000-0000A3070000}"/>
    <cellStyle name="Comma 35 57" xfId="1960" xr:uid="{00000000-0005-0000-0000-0000A4070000}"/>
    <cellStyle name="Comma 35 58" xfId="1961" xr:uid="{00000000-0005-0000-0000-0000A5070000}"/>
    <cellStyle name="Comma 35 59" xfId="1962" xr:uid="{00000000-0005-0000-0000-0000A6070000}"/>
    <cellStyle name="Comma 35 6" xfId="1963" xr:uid="{00000000-0005-0000-0000-0000A7070000}"/>
    <cellStyle name="Comma 35 60" xfId="1964" xr:uid="{00000000-0005-0000-0000-0000A8070000}"/>
    <cellStyle name="Comma 35 61" xfId="1965" xr:uid="{00000000-0005-0000-0000-0000A9070000}"/>
    <cellStyle name="Comma 35 62" xfId="1966" xr:uid="{00000000-0005-0000-0000-0000AA070000}"/>
    <cellStyle name="Comma 35 63" xfId="1967" xr:uid="{00000000-0005-0000-0000-0000AB070000}"/>
    <cellStyle name="Comma 35 64" xfId="1968" xr:uid="{00000000-0005-0000-0000-0000AC070000}"/>
    <cellStyle name="Comma 35 65" xfId="1969" xr:uid="{00000000-0005-0000-0000-0000AD070000}"/>
    <cellStyle name="Comma 35 66" xfId="1970" xr:uid="{00000000-0005-0000-0000-0000AE070000}"/>
    <cellStyle name="Comma 35 67" xfId="1971" xr:uid="{00000000-0005-0000-0000-0000AF070000}"/>
    <cellStyle name="Comma 35 68" xfId="1972" xr:uid="{00000000-0005-0000-0000-0000B0070000}"/>
    <cellStyle name="Comma 35 69" xfId="1973" xr:uid="{00000000-0005-0000-0000-0000B1070000}"/>
    <cellStyle name="Comma 35 7" xfId="1974" xr:uid="{00000000-0005-0000-0000-0000B2070000}"/>
    <cellStyle name="Comma 35 70" xfId="1975" xr:uid="{00000000-0005-0000-0000-0000B3070000}"/>
    <cellStyle name="Comma 35 71" xfId="1976" xr:uid="{00000000-0005-0000-0000-0000B4070000}"/>
    <cellStyle name="Comma 35 72" xfId="1977" xr:uid="{00000000-0005-0000-0000-0000B5070000}"/>
    <cellStyle name="Comma 35 73" xfId="1978" xr:uid="{00000000-0005-0000-0000-0000B6070000}"/>
    <cellStyle name="Comma 35 74" xfId="1979" xr:uid="{00000000-0005-0000-0000-0000B7070000}"/>
    <cellStyle name="Comma 35 75" xfId="1980" xr:uid="{00000000-0005-0000-0000-0000B8070000}"/>
    <cellStyle name="Comma 35 76" xfId="1981" xr:uid="{00000000-0005-0000-0000-0000B9070000}"/>
    <cellStyle name="Comma 35 77" xfId="1982" xr:uid="{00000000-0005-0000-0000-0000BA070000}"/>
    <cellStyle name="Comma 35 8" xfId="1983" xr:uid="{00000000-0005-0000-0000-0000BB070000}"/>
    <cellStyle name="Comma 35 9" xfId="1984" xr:uid="{00000000-0005-0000-0000-0000BC070000}"/>
    <cellStyle name="Comma 36" xfId="1985" xr:uid="{00000000-0005-0000-0000-0000BD070000}"/>
    <cellStyle name="Comma 36 2" xfId="1986" xr:uid="{00000000-0005-0000-0000-0000BE070000}"/>
    <cellStyle name="Comma 37" xfId="1987" xr:uid="{00000000-0005-0000-0000-0000BF070000}"/>
    <cellStyle name="Comma 37 10" xfId="1988" xr:uid="{00000000-0005-0000-0000-0000C0070000}"/>
    <cellStyle name="Comma 37 11" xfId="1989" xr:uid="{00000000-0005-0000-0000-0000C1070000}"/>
    <cellStyle name="Comma 37 12" xfId="1990" xr:uid="{00000000-0005-0000-0000-0000C2070000}"/>
    <cellStyle name="Comma 37 13" xfId="1991" xr:uid="{00000000-0005-0000-0000-0000C3070000}"/>
    <cellStyle name="Comma 37 14" xfId="1992" xr:uid="{00000000-0005-0000-0000-0000C4070000}"/>
    <cellStyle name="Comma 37 15" xfId="1993" xr:uid="{00000000-0005-0000-0000-0000C5070000}"/>
    <cellStyle name="Comma 37 16" xfId="1994" xr:uid="{00000000-0005-0000-0000-0000C6070000}"/>
    <cellStyle name="Comma 37 17" xfId="1995" xr:uid="{00000000-0005-0000-0000-0000C7070000}"/>
    <cellStyle name="Comma 37 18" xfId="1996" xr:uid="{00000000-0005-0000-0000-0000C8070000}"/>
    <cellStyle name="Comma 37 19" xfId="1997" xr:uid="{00000000-0005-0000-0000-0000C9070000}"/>
    <cellStyle name="Comma 37 2" xfId="1998" xr:uid="{00000000-0005-0000-0000-0000CA070000}"/>
    <cellStyle name="Comma 37 20" xfId="1999" xr:uid="{00000000-0005-0000-0000-0000CB070000}"/>
    <cellStyle name="Comma 37 21" xfId="2000" xr:uid="{00000000-0005-0000-0000-0000CC070000}"/>
    <cellStyle name="Comma 37 22" xfId="2001" xr:uid="{00000000-0005-0000-0000-0000CD070000}"/>
    <cellStyle name="Comma 37 23" xfId="2002" xr:uid="{00000000-0005-0000-0000-0000CE070000}"/>
    <cellStyle name="Comma 37 24" xfId="2003" xr:uid="{00000000-0005-0000-0000-0000CF070000}"/>
    <cellStyle name="Comma 37 25" xfId="2004" xr:uid="{00000000-0005-0000-0000-0000D0070000}"/>
    <cellStyle name="Comma 37 26" xfId="2005" xr:uid="{00000000-0005-0000-0000-0000D1070000}"/>
    <cellStyle name="Comma 37 27" xfId="2006" xr:uid="{00000000-0005-0000-0000-0000D2070000}"/>
    <cellStyle name="Comma 37 28" xfId="2007" xr:uid="{00000000-0005-0000-0000-0000D3070000}"/>
    <cellStyle name="Comma 37 29" xfId="2008" xr:uid="{00000000-0005-0000-0000-0000D4070000}"/>
    <cellStyle name="Comma 37 3" xfId="2009" xr:uid="{00000000-0005-0000-0000-0000D5070000}"/>
    <cellStyle name="Comma 37 30" xfId="2010" xr:uid="{00000000-0005-0000-0000-0000D6070000}"/>
    <cellStyle name="Comma 37 31" xfId="2011" xr:uid="{00000000-0005-0000-0000-0000D7070000}"/>
    <cellStyle name="Comma 37 32" xfId="2012" xr:uid="{00000000-0005-0000-0000-0000D8070000}"/>
    <cellStyle name="Comma 37 33" xfId="2013" xr:uid="{00000000-0005-0000-0000-0000D9070000}"/>
    <cellStyle name="Comma 37 34" xfId="2014" xr:uid="{00000000-0005-0000-0000-0000DA070000}"/>
    <cellStyle name="Comma 37 35" xfId="2015" xr:uid="{00000000-0005-0000-0000-0000DB070000}"/>
    <cellStyle name="Comma 37 36" xfId="2016" xr:uid="{00000000-0005-0000-0000-0000DC070000}"/>
    <cellStyle name="Comma 37 37" xfId="2017" xr:uid="{00000000-0005-0000-0000-0000DD070000}"/>
    <cellStyle name="Comma 37 38" xfId="2018" xr:uid="{00000000-0005-0000-0000-0000DE070000}"/>
    <cellStyle name="Comma 37 39" xfId="2019" xr:uid="{00000000-0005-0000-0000-0000DF070000}"/>
    <cellStyle name="Comma 37 4" xfId="2020" xr:uid="{00000000-0005-0000-0000-0000E0070000}"/>
    <cellStyle name="Comma 37 40" xfId="2021" xr:uid="{00000000-0005-0000-0000-0000E1070000}"/>
    <cellStyle name="Comma 37 41" xfId="2022" xr:uid="{00000000-0005-0000-0000-0000E2070000}"/>
    <cellStyle name="Comma 37 42" xfId="2023" xr:uid="{00000000-0005-0000-0000-0000E3070000}"/>
    <cellStyle name="Comma 37 43" xfId="2024" xr:uid="{00000000-0005-0000-0000-0000E4070000}"/>
    <cellStyle name="Comma 37 44" xfId="2025" xr:uid="{00000000-0005-0000-0000-0000E5070000}"/>
    <cellStyle name="Comma 37 45" xfId="2026" xr:uid="{00000000-0005-0000-0000-0000E6070000}"/>
    <cellStyle name="Comma 37 46" xfId="2027" xr:uid="{00000000-0005-0000-0000-0000E7070000}"/>
    <cellStyle name="Comma 37 47" xfId="2028" xr:uid="{00000000-0005-0000-0000-0000E8070000}"/>
    <cellStyle name="Comma 37 48" xfId="2029" xr:uid="{00000000-0005-0000-0000-0000E9070000}"/>
    <cellStyle name="Comma 37 49" xfId="2030" xr:uid="{00000000-0005-0000-0000-0000EA070000}"/>
    <cellStyle name="Comma 37 5" xfId="2031" xr:uid="{00000000-0005-0000-0000-0000EB070000}"/>
    <cellStyle name="Comma 37 50" xfId="2032" xr:uid="{00000000-0005-0000-0000-0000EC070000}"/>
    <cellStyle name="Comma 37 51" xfId="2033" xr:uid="{00000000-0005-0000-0000-0000ED070000}"/>
    <cellStyle name="Comma 37 52" xfId="2034" xr:uid="{00000000-0005-0000-0000-0000EE070000}"/>
    <cellStyle name="Comma 37 53" xfId="2035" xr:uid="{00000000-0005-0000-0000-0000EF070000}"/>
    <cellStyle name="Comma 37 54" xfId="2036" xr:uid="{00000000-0005-0000-0000-0000F0070000}"/>
    <cellStyle name="Comma 37 55" xfId="2037" xr:uid="{00000000-0005-0000-0000-0000F1070000}"/>
    <cellStyle name="Comma 37 56" xfId="2038" xr:uid="{00000000-0005-0000-0000-0000F2070000}"/>
    <cellStyle name="Comma 37 57" xfId="2039" xr:uid="{00000000-0005-0000-0000-0000F3070000}"/>
    <cellStyle name="Comma 37 58" xfId="2040" xr:uid="{00000000-0005-0000-0000-0000F4070000}"/>
    <cellStyle name="Comma 37 59" xfId="2041" xr:uid="{00000000-0005-0000-0000-0000F5070000}"/>
    <cellStyle name="Comma 37 6" xfId="2042" xr:uid="{00000000-0005-0000-0000-0000F6070000}"/>
    <cellStyle name="Comma 37 60" xfId="2043" xr:uid="{00000000-0005-0000-0000-0000F7070000}"/>
    <cellStyle name="Comma 37 61" xfId="2044" xr:uid="{00000000-0005-0000-0000-0000F8070000}"/>
    <cellStyle name="Comma 37 62" xfId="2045" xr:uid="{00000000-0005-0000-0000-0000F9070000}"/>
    <cellStyle name="Comma 37 63" xfId="2046" xr:uid="{00000000-0005-0000-0000-0000FA070000}"/>
    <cellStyle name="Comma 37 64" xfId="2047" xr:uid="{00000000-0005-0000-0000-0000FB070000}"/>
    <cellStyle name="Comma 37 65" xfId="2048" xr:uid="{00000000-0005-0000-0000-0000FC070000}"/>
    <cellStyle name="Comma 37 66" xfId="2049" xr:uid="{00000000-0005-0000-0000-0000FD070000}"/>
    <cellStyle name="Comma 37 67" xfId="2050" xr:uid="{00000000-0005-0000-0000-0000FE070000}"/>
    <cellStyle name="Comma 37 68" xfId="2051" xr:uid="{00000000-0005-0000-0000-0000FF070000}"/>
    <cellStyle name="Comma 37 69" xfId="2052" xr:uid="{00000000-0005-0000-0000-000000080000}"/>
    <cellStyle name="Comma 37 7" xfId="2053" xr:uid="{00000000-0005-0000-0000-000001080000}"/>
    <cellStyle name="Comma 37 70" xfId="2054" xr:uid="{00000000-0005-0000-0000-000002080000}"/>
    <cellStyle name="Comma 37 71" xfId="2055" xr:uid="{00000000-0005-0000-0000-000003080000}"/>
    <cellStyle name="Comma 37 72" xfId="2056" xr:uid="{00000000-0005-0000-0000-000004080000}"/>
    <cellStyle name="Comma 37 73" xfId="2057" xr:uid="{00000000-0005-0000-0000-000005080000}"/>
    <cellStyle name="Comma 37 74" xfId="2058" xr:uid="{00000000-0005-0000-0000-000006080000}"/>
    <cellStyle name="Comma 37 75" xfId="2059" xr:uid="{00000000-0005-0000-0000-000007080000}"/>
    <cellStyle name="Comma 37 76" xfId="2060" xr:uid="{00000000-0005-0000-0000-000008080000}"/>
    <cellStyle name="Comma 37 77" xfId="2061" xr:uid="{00000000-0005-0000-0000-000009080000}"/>
    <cellStyle name="Comma 37 8" xfId="2062" xr:uid="{00000000-0005-0000-0000-00000A080000}"/>
    <cellStyle name="Comma 37 9" xfId="2063" xr:uid="{00000000-0005-0000-0000-00000B080000}"/>
    <cellStyle name="Comma 38" xfId="2064" xr:uid="{00000000-0005-0000-0000-00000C080000}"/>
    <cellStyle name="Comma 38 10" xfId="2065" xr:uid="{00000000-0005-0000-0000-00000D080000}"/>
    <cellStyle name="Comma 38 11" xfId="2066" xr:uid="{00000000-0005-0000-0000-00000E080000}"/>
    <cellStyle name="Comma 38 12" xfId="2067" xr:uid="{00000000-0005-0000-0000-00000F080000}"/>
    <cellStyle name="Comma 38 13" xfId="2068" xr:uid="{00000000-0005-0000-0000-000010080000}"/>
    <cellStyle name="Comma 38 14" xfId="2069" xr:uid="{00000000-0005-0000-0000-000011080000}"/>
    <cellStyle name="Comma 38 15" xfId="2070" xr:uid="{00000000-0005-0000-0000-000012080000}"/>
    <cellStyle name="Comma 38 16" xfId="2071" xr:uid="{00000000-0005-0000-0000-000013080000}"/>
    <cellStyle name="Comma 38 17" xfId="2072" xr:uid="{00000000-0005-0000-0000-000014080000}"/>
    <cellStyle name="Comma 38 18" xfId="2073" xr:uid="{00000000-0005-0000-0000-000015080000}"/>
    <cellStyle name="Comma 38 19" xfId="2074" xr:uid="{00000000-0005-0000-0000-000016080000}"/>
    <cellStyle name="Comma 38 2" xfId="2075" xr:uid="{00000000-0005-0000-0000-000017080000}"/>
    <cellStyle name="Comma 38 20" xfId="2076" xr:uid="{00000000-0005-0000-0000-000018080000}"/>
    <cellStyle name="Comma 38 21" xfId="2077" xr:uid="{00000000-0005-0000-0000-000019080000}"/>
    <cellStyle name="Comma 38 22" xfId="2078" xr:uid="{00000000-0005-0000-0000-00001A080000}"/>
    <cellStyle name="Comma 38 23" xfId="2079" xr:uid="{00000000-0005-0000-0000-00001B080000}"/>
    <cellStyle name="Comma 38 24" xfId="2080" xr:uid="{00000000-0005-0000-0000-00001C080000}"/>
    <cellStyle name="Comma 38 25" xfId="2081" xr:uid="{00000000-0005-0000-0000-00001D080000}"/>
    <cellStyle name="Comma 38 26" xfId="2082" xr:uid="{00000000-0005-0000-0000-00001E080000}"/>
    <cellStyle name="Comma 38 27" xfId="2083" xr:uid="{00000000-0005-0000-0000-00001F080000}"/>
    <cellStyle name="Comma 38 28" xfId="2084" xr:uid="{00000000-0005-0000-0000-000020080000}"/>
    <cellStyle name="Comma 38 29" xfId="2085" xr:uid="{00000000-0005-0000-0000-000021080000}"/>
    <cellStyle name="Comma 38 3" xfId="2086" xr:uid="{00000000-0005-0000-0000-000022080000}"/>
    <cellStyle name="Comma 38 30" xfId="2087" xr:uid="{00000000-0005-0000-0000-000023080000}"/>
    <cellStyle name="Comma 38 31" xfId="2088" xr:uid="{00000000-0005-0000-0000-000024080000}"/>
    <cellStyle name="Comma 38 32" xfId="2089" xr:uid="{00000000-0005-0000-0000-000025080000}"/>
    <cellStyle name="Comma 38 33" xfId="2090" xr:uid="{00000000-0005-0000-0000-000026080000}"/>
    <cellStyle name="Comma 38 34" xfId="2091" xr:uid="{00000000-0005-0000-0000-000027080000}"/>
    <cellStyle name="Comma 38 35" xfId="2092" xr:uid="{00000000-0005-0000-0000-000028080000}"/>
    <cellStyle name="Comma 38 36" xfId="2093" xr:uid="{00000000-0005-0000-0000-000029080000}"/>
    <cellStyle name="Comma 38 37" xfId="2094" xr:uid="{00000000-0005-0000-0000-00002A080000}"/>
    <cellStyle name="Comma 38 38" xfId="2095" xr:uid="{00000000-0005-0000-0000-00002B080000}"/>
    <cellStyle name="Comma 38 39" xfId="2096" xr:uid="{00000000-0005-0000-0000-00002C080000}"/>
    <cellStyle name="Comma 38 4" xfId="2097" xr:uid="{00000000-0005-0000-0000-00002D080000}"/>
    <cellStyle name="Comma 38 40" xfId="2098" xr:uid="{00000000-0005-0000-0000-00002E080000}"/>
    <cellStyle name="Comma 38 41" xfId="2099" xr:uid="{00000000-0005-0000-0000-00002F080000}"/>
    <cellStyle name="Comma 38 42" xfId="2100" xr:uid="{00000000-0005-0000-0000-000030080000}"/>
    <cellStyle name="Comma 38 43" xfId="2101" xr:uid="{00000000-0005-0000-0000-000031080000}"/>
    <cellStyle name="Comma 38 44" xfId="2102" xr:uid="{00000000-0005-0000-0000-000032080000}"/>
    <cellStyle name="Comma 38 45" xfId="2103" xr:uid="{00000000-0005-0000-0000-000033080000}"/>
    <cellStyle name="Comma 38 46" xfId="2104" xr:uid="{00000000-0005-0000-0000-000034080000}"/>
    <cellStyle name="Comma 38 47" xfId="2105" xr:uid="{00000000-0005-0000-0000-000035080000}"/>
    <cellStyle name="Comma 38 48" xfId="2106" xr:uid="{00000000-0005-0000-0000-000036080000}"/>
    <cellStyle name="Comma 38 49" xfId="2107" xr:uid="{00000000-0005-0000-0000-000037080000}"/>
    <cellStyle name="Comma 38 5" xfId="2108" xr:uid="{00000000-0005-0000-0000-000038080000}"/>
    <cellStyle name="Comma 38 50" xfId="2109" xr:uid="{00000000-0005-0000-0000-000039080000}"/>
    <cellStyle name="Comma 38 51" xfId="2110" xr:uid="{00000000-0005-0000-0000-00003A080000}"/>
    <cellStyle name="Comma 38 52" xfId="2111" xr:uid="{00000000-0005-0000-0000-00003B080000}"/>
    <cellStyle name="Comma 38 53" xfId="2112" xr:uid="{00000000-0005-0000-0000-00003C080000}"/>
    <cellStyle name="Comma 38 54" xfId="2113" xr:uid="{00000000-0005-0000-0000-00003D080000}"/>
    <cellStyle name="Comma 38 55" xfId="2114" xr:uid="{00000000-0005-0000-0000-00003E080000}"/>
    <cellStyle name="Comma 38 56" xfId="2115" xr:uid="{00000000-0005-0000-0000-00003F080000}"/>
    <cellStyle name="Comma 38 57" xfId="2116" xr:uid="{00000000-0005-0000-0000-000040080000}"/>
    <cellStyle name="Comma 38 58" xfId="2117" xr:uid="{00000000-0005-0000-0000-000041080000}"/>
    <cellStyle name="Comma 38 59" xfId="2118" xr:uid="{00000000-0005-0000-0000-000042080000}"/>
    <cellStyle name="Comma 38 6" xfId="2119" xr:uid="{00000000-0005-0000-0000-000043080000}"/>
    <cellStyle name="Comma 38 60" xfId="2120" xr:uid="{00000000-0005-0000-0000-000044080000}"/>
    <cellStyle name="Comma 38 61" xfId="2121" xr:uid="{00000000-0005-0000-0000-000045080000}"/>
    <cellStyle name="Comma 38 62" xfId="2122" xr:uid="{00000000-0005-0000-0000-000046080000}"/>
    <cellStyle name="Comma 38 63" xfId="2123" xr:uid="{00000000-0005-0000-0000-000047080000}"/>
    <cellStyle name="Comma 38 64" xfId="2124" xr:uid="{00000000-0005-0000-0000-000048080000}"/>
    <cellStyle name="Comma 38 65" xfId="2125" xr:uid="{00000000-0005-0000-0000-000049080000}"/>
    <cellStyle name="Comma 38 66" xfId="2126" xr:uid="{00000000-0005-0000-0000-00004A080000}"/>
    <cellStyle name="Comma 38 67" xfId="2127" xr:uid="{00000000-0005-0000-0000-00004B080000}"/>
    <cellStyle name="Comma 38 68" xfId="2128" xr:uid="{00000000-0005-0000-0000-00004C080000}"/>
    <cellStyle name="Comma 38 69" xfId="2129" xr:uid="{00000000-0005-0000-0000-00004D080000}"/>
    <cellStyle name="Comma 38 7" xfId="2130" xr:uid="{00000000-0005-0000-0000-00004E080000}"/>
    <cellStyle name="Comma 38 70" xfId="2131" xr:uid="{00000000-0005-0000-0000-00004F080000}"/>
    <cellStyle name="Comma 38 71" xfId="2132" xr:uid="{00000000-0005-0000-0000-000050080000}"/>
    <cellStyle name="Comma 38 72" xfId="2133" xr:uid="{00000000-0005-0000-0000-000051080000}"/>
    <cellStyle name="Comma 38 73" xfId="2134" xr:uid="{00000000-0005-0000-0000-000052080000}"/>
    <cellStyle name="Comma 38 74" xfId="2135" xr:uid="{00000000-0005-0000-0000-000053080000}"/>
    <cellStyle name="Comma 38 75" xfId="2136" xr:uid="{00000000-0005-0000-0000-000054080000}"/>
    <cellStyle name="Comma 38 76" xfId="2137" xr:uid="{00000000-0005-0000-0000-000055080000}"/>
    <cellStyle name="Comma 38 77" xfId="2138" xr:uid="{00000000-0005-0000-0000-000056080000}"/>
    <cellStyle name="Comma 38 8" xfId="2139" xr:uid="{00000000-0005-0000-0000-000057080000}"/>
    <cellStyle name="Comma 38 9" xfId="2140" xr:uid="{00000000-0005-0000-0000-000058080000}"/>
    <cellStyle name="Comma 39" xfId="2141" xr:uid="{00000000-0005-0000-0000-000059080000}"/>
    <cellStyle name="Comma 39 10" xfId="2142" xr:uid="{00000000-0005-0000-0000-00005A080000}"/>
    <cellStyle name="Comma 39 11" xfId="2143" xr:uid="{00000000-0005-0000-0000-00005B080000}"/>
    <cellStyle name="Comma 39 12" xfId="2144" xr:uid="{00000000-0005-0000-0000-00005C080000}"/>
    <cellStyle name="Comma 39 13" xfId="2145" xr:uid="{00000000-0005-0000-0000-00005D080000}"/>
    <cellStyle name="Comma 39 14" xfId="2146" xr:uid="{00000000-0005-0000-0000-00005E080000}"/>
    <cellStyle name="Comma 39 15" xfId="2147" xr:uid="{00000000-0005-0000-0000-00005F080000}"/>
    <cellStyle name="Comma 39 16" xfId="2148" xr:uid="{00000000-0005-0000-0000-000060080000}"/>
    <cellStyle name="Comma 39 17" xfId="2149" xr:uid="{00000000-0005-0000-0000-000061080000}"/>
    <cellStyle name="Comma 39 18" xfId="2150" xr:uid="{00000000-0005-0000-0000-000062080000}"/>
    <cellStyle name="Comma 39 19" xfId="2151" xr:uid="{00000000-0005-0000-0000-000063080000}"/>
    <cellStyle name="Comma 39 2" xfId="2152" xr:uid="{00000000-0005-0000-0000-000064080000}"/>
    <cellStyle name="Comma 39 20" xfId="2153" xr:uid="{00000000-0005-0000-0000-000065080000}"/>
    <cellStyle name="Comma 39 21" xfId="2154" xr:uid="{00000000-0005-0000-0000-000066080000}"/>
    <cellStyle name="Comma 39 22" xfId="2155" xr:uid="{00000000-0005-0000-0000-000067080000}"/>
    <cellStyle name="Comma 39 23" xfId="2156" xr:uid="{00000000-0005-0000-0000-000068080000}"/>
    <cellStyle name="Comma 39 24" xfId="2157" xr:uid="{00000000-0005-0000-0000-000069080000}"/>
    <cellStyle name="Comma 39 25" xfId="2158" xr:uid="{00000000-0005-0000-0000-00006A080000}"/>
    <cellStyle name="Comma 39 26" xfId="2159" xr:uid="{00000000-0005-0000-0000-00006B080000}"/>
    <cellStyle name="Comma 39 27" xfId="2160" xr:uid="{00000000-0005-0000-0000-00006C080000}"/>
    <cellStyle name="Comma 39 28" xfId="2161" xr:uid="{00000000-0005-0000-0000-00006D080000}"/>
    <cellStyle name="Comma 39 29" xfId="2162" xr:uid="{00000000-0005-0000-0000-00006E080000}"/>
    <cellStyle name="Comma 39 3" xfId="2163" xr:uid="{00000000-0005-0000-0000-00006F080000}"/>
    <cellStyle name="Comma 39 30" xfId="2164" xr:uid="{00000000-0005-0000-0000-000070080000}"/>
    <cellStyle name="Comma 39 31" xfId="2165" xr:uid="{00000000-0005-0000-0000-000071080000}"/>
    <cellStyle name="Comma 39 32" xfId="2166" xr:uid="{00000000-0005-0000-0000-000072080000}"/>
    <cellStyle name="Comma 39 33" xfId="2167" xr:uid="{00000000-0005-0000-0000-000073080000}"/>
    <cellStyle name="Comma 39 34" xfId="2168" xr:uid="{00000000-0005-0000-0000-000074080000}"/>
    <cellStyle name="Comma 39 35" xfId="2169" xr:uid="{00000000-0005-0000-0000-000075080000}"/>
    <cellStyle name="Comma 39 36" xfId="2170" xr:uid="{00000000-0005-0000-0000-000076080000}"/>
    <cellStyle name="Comma 39 37" xfId="2171" xr:uid="{00000000-0005-0000-0000-000077080000}"/>
    <cellStyle name="Comma 39 38" xfId="2172" xr:uid="{00000000-0005-0000-0000-000078080000}"/>
    <cellStyle name="Comma 39 39" xfId="2173" xr:uid="{00000000-0005-0000-0000-000079080000}"/>
    <cellStyle name="Comma 39 4" xfId="2174" xr:uid="{00000000-0005-0000-0000-00007A080000}"/>
    <cellStyle name="Comma 39 40" xfId="2175" xr:uid="{00000000-0005-0000-0000-00007B080000}"/>
    <cellStyle name="Comma 39 41" xfId="2176" xr:uid="{00000000-0005-0000-0000-00007C080000}"/>
    <cellStyle name="Comma 39 42" xfId="2177" xr:uid="{00000000-0005-0000-0000-00007D080000}"/>
    <cellStyle name="Comma 39 43" xfId="2178" xr:uid="{00000000-0005-0000-0000-00007E080000}"/>
    <cellStyle name="Comma 39 44" xfId="2179" xr:uid="{00000000-0005-0000-0000-00007F080000}"/>
    <cellStyle name="Comma 39 45" xfId="2180" xr:uid="{00000000-0005-0000-0000-000080080000}"/>
    <cellStyle name="Comma 39 46" xfId="2181" xr:uid="{00000000-0005-0000-0000-000081080000}"/>
    <cellStyle name="Comma 39 47" xfId="2182" xr:uid="{00000000-0005-0000-0000-000082080000}"/>
    <cellStyle name="Comma 39 48" xfId="2183" xr:uid="{00000000-0005-0000-0000-000083080000}"/>
    <cellStyle name="Comma 39 49" xfId="2184" xr:uid="{00000000-0005-0000-0000-000084080000}"/>
    <cellStyle name="Comma 39 5" xfId="2185" xr:uid="{00000000-0005-0000-0000-000085080000}"/>
    <cellStyle name="Comma 39 50" xfId="2186" xr:uid="{00000000-0005-0000-0000-000086080000}"/>
    <cellStyle name="Comma 39 51" xfId="2187" xr:uid="{00000000-0005-0000-0000-000087080000}"/>
    <cellStyle name="Comma 39 52" xfId="2188" xr:uid="{00000000-0005-0000-0000-000088080000}"/>
    <cellStyle name="Comma 39 53" xfId="2189" xr:uid="{00000000-0005-0000-0000-000089080000}"/>
    <cellStyle name="Comma 39 54" xfId="2190" xr:uid="{00000000-0005-0000-0000-00008A080000}"/>
    <cellStyle name="Comma 39 55" xfId="2191" xr:uid="{00000000-0005-0000-0000-00008B080000}"/>
    <cellStyle name="Comma 39 56" xfId="2192" xr:uid="{00000000-0005-0000-0000-00008C080000}"/>
    <cellStyle name="Comma 39 57" xfId="2193" xr:uid="{00000000-0005-0000-0000-00008D080000}"/>
    <cellStyle name="Comma 39 58" xfId="2194" xr:uid="{00000000-0005-0000-0000-00008E080000}"/>
    <cellStyle name="Comma 39 59" xfId="2195" xr:uid="{00000000-0005-0000-0000-00008F080000}"/>
    <cellStyle name="Comma 39 6" xfId="2196" xr:uid="{00000000-0005-0000-0000-000090080000}"/>
    <cellStyle name="Comma 39 60" xfId="2197" xr:uid="{00000000-0005-0000-0000-000091080000}"/>
    <cellStyle name="Comma 39 61" xfId="2198" xr:uid="{00000000-0005-0000-0000-000092080000}"/>
    <cellStyle name="Comma 39 62" xfId="2199" xr:uid="{00000000-0005-0000-0000-000093080000}"/>
    <cellStyle name="Comma 39 63" xfId="2200" xr:uid="{00000000-0005-0000-0000-000094080000}"/>
    <cellStyle name="Comma 39 64" xfId="2201" xr:uid="{00000000-0005-0000-0000-000095080000}"/>
    <cellStyle name="Comma 39 65" xfId="2202" xr:uid="{00000000-0005-0000-0000-000096080000}"/>
    <cellStyle name="Comma 39 66" xfId="2203" xr:uid="{00000000-0005-0000-0000-000097080000}"/>
    <cellStyle name="Comma 39 67" xfId="2204" xr:uid="{00000000-0005-0000-0000-000098080000}"/>
    <cellStyle name="Comma 39 68" xfId="2205" xr:uid="{00000000-0005-0000-0000-000099080000}"/>
    <cellStyle name="Comma 39 69" xfId="2206" xr:uid="{00000000-0005-0000-0000-00009A080000}"/>
    <cellStyle name="Comma 39 7" xfId="2207" xr:uid="{00000000-0005-0000-0000-00009B080000}"/>
    <cellStyle name="Comma 39 70" xfId="2208" xr:uid="{00000000-0005-0000-0000-00009C080000}"/>
    <cellStyle name="Comma 39 71" xfId="2209" xr:uid="{00000000-0005-0000-0000-00009D080000}"/>
    <cellStyle name="Comma 39 72" xfId="2210" xr:uid="{00000000-0005-0000-0000-00009E080000}"/>
    <cellStyle name="Comma 39 73" xfId="2211" xr:uid="{00000000-0005-0000-0000-00009F080000}"/>
    <cellStyle name="Comma 39 74" xfId="2212" xr:uid="{00000000-0005-0000-0000-0000A0080000}"/>
    <cellStyle name="Comma 39 75" xfId="2213" xr:uid="{00000000-0005-0000-0000-0000A1080000}"/>
    <cellStyle name="Comma 39 76" xfId="2214" xr:uid="{00000000-0005-0000-0000-0000A2080000}"/>
    <cellStyle name="Comma 39 77" xfId="2215" xr:uid="{00000000-0005-0000-0000-0000A3080000}"/>
    <cellStyle name="Comma 39 8" xfId="2216" xr:uid="{00000000-0005-0000-0000-0000A4080000}"/>
    <cellStyle name="Comma 39 9" xfId="2217" xr:uid="{00000000-0005-0000-0000-0000A5080000}"/>
    <cellStyle name="Comma 4" xfId="2218" xr:uid="{00000000-0005-0000-0000-0000A6080000}"/>
    <cellStyle name="Comma 4 10" xfId="2219" xr:uid="{00000000-0005-0000-0000-0000A7080000}"/>
    <cellStyle name="Comma 4 11" xfId="2220" xr:uid="{00000000-0005-0000-0000-0000A8080000}"/>
    <cellStyle name="Comma 4 12" xfId="2221" xr:uid="{00000000-0005-0000-0000-0000A9080000}"/>
    <cellStyle name="Comma 4 13" xfId="2222" xr:uid="{00000000-0005-0000-0000-0000AA080000}"/>
    <cellStyle name="Comma 4 14" xfId="2223" xr:uid="{00000000-0005-0000-0000-0000AB080000}"/>
    <cellStyle name="Comma 4 15" xfId="2224" xr:uid="{00000000-0005-0000-0000-0000AC080000}"/>
    <cellStyle name="Comma 4 16" xfId="2225" xr:uid="{00000000-0005-0000-0000-0000AD080000}"/>
    <cellStyle name="Comma 4 17" xfId="2226" xr:uid="{00000000-0005-0000-0000-0000AE080000}"/>
    <cellStyle name="Comma 4 18" xfId="2227" xr:uid="{00000000-0005-0000-0000-0000AF080000}"/>
    <cellStyle name="Comma 4 19" xfId="2228" xr:uid="{00000000-0005-0000-0000-0000B0080000}"/>
    <cellStyle name="Comma 4 2" xfId="2229" xr:uid="{00000000-0005-0000-0000-0000B1080000}"/>
    <cellStyle name="Comma 4 2 2" xfId="2230" xr:uid="{00000000-0005-0000-0000-0000B2080000}"/>
    <cellStyle name="Comma 4 2 2 2" xfId="2231" xr:uid="{00000000-0005-0000-0000-0000B3080000}"/>
    <cellStyle name="Comma 4 2 3" xfId="2232" xr:uid="{00000000-0005-0000-0000-0000B4080000}"/>
    <cellStyle name="Comma 4 2 3 2" xfId="2233" xr:uid="{00000000-0005-0000-0000-0000B5080000}"/>
    <cellStyle name="Comma 4 2 4" xfId="2234" xr:uid="{00000000-0005-0000-0000-0000B6080000}"/>
    <cellStyle name="Comma 4 2 4 2" xfId="2235" xr:uid="{00000000-0005-0000-0000-0000B7080000}"/>
    <cellStyle name="Comma 4 2 5" xfId="2236" xr:uid="{00000000-0005-0000-0000-0000B8080000}"/>
    <cellStyle name="Comma 4 2 5 2" xfId="2237" xr:uid="{00000000-0005-0000-0000-0000B9080000}"/>
    <cellStyle name="Comma 4 2 6" xfId="2238" xr:uid="{00000000-0005-0000-0000-0000BA080000}"/>
    <cellStyle name="Comma 4 2 6 2" xfId="2239" xr:uid="{00000000-0005-0000-0000-0000BB080000}"/>
    <cellStyle name="Comma 4 2 7" xfId="2240" xr:uid="{00000000-0005-0000-0000-0000BC080000}"/>
    <cellStyle name="Comma 4 2 8" xfId="2241" xr:uid="{00000000-0005-0000-0000-0000BD080000}"/>
    <cellStyle name="Comma 4 2 9" xfId="2242" xr:uid="{00000000-0005-0000-0000-0000BE080000}"/>
    <cellStyle name="Comma 4 20" xfId="2243" xr:uid="{00000000-0005-0000-0000-0000BF080000}"/>
    <cellStyle name="Comma 4 21" xfId="2244" xr:uid="{00000000-0005-0000-0000-0000C0080000}"/>
    <cellStyle name="Comma 4 22" xfId="2245" xr:uid="{00000000-0005-0000-0000-0000C1080000}"/>
    <cellStyle name="Comma 4 23" xfId="2246" xr:uid="{00000000-0005-0000-0000-0000C2080000}"/>
    <cellStyle name="Comma 4 24" xfId="2247" xr:uid="{00000000-0005-0000-0000-0000C3080000}"/>
    <cellStyle name="Comma 4 25" xfId="2248" xr:uid="{00000000-0005-0000-0000-0000C4080000}"/>
    <cellStyle name="Comma 4 26" xfId="2249" xr:uid="{00000000-0005-0000-0000-0000C5080000}"/>
    <cellStyle name="Comma 4 27" xfId="2250" xr:uid="{00000000-0005-0000-0000-0000C6080000}"/>
    <cellStyle name="Comma 4 28" xfId="2251" xr:uid="{00000000-0005-0000-0000-0000C7080000}"/>
    <cellStyle name="Comma 4 29" xfId="2252" xr:uid="{00000000-0005-0000-0000-0000C8080000}"/>
    <cellStyle name="Comma 4 3" xfId="2253" xr:uid="{00000000-0005-0000-0000-0000C9080000}"/>
    <cellStyle name="Comma 4 3 2" xfId="2254" xr:uid="{00000000-0005-0000-0000-0000CA080000}"/>
    <cellStyle name="Comma 4 3 2 2" xfId="2255" xr:uid="{00000000-0005-0000-0000-0000CB080000}"/>
    <cellStyle name="Comma 4 3 3" xfId="2256" xr:uid="{00000000-0005-0000-0000-0000CC080000}"/>
    <cellStyle name="Comma 4 3 3 2" xfId="2257" xr:uid="{00000000-0005-0000-0000-0000CD080000}"/>
    <cellStyle name="Comma 4 3 4" xfId="2258" xr:uid="{00000000-0005-0000-0000-0000CE080000}"/>
    <cellStyle name="Comma 4 3 4 2" xfId="2259" xr:uid="{00000000-0005-0000-0000-0000CF080000}"/>
    <cellStyle name="Comma 4 3 5" xfId="2260" xr:uid="{00000000-0005-0000-0000-0000D0080000}"/>
    <cellStyle name="Comma 4 3 5 2" xfId="2261" xr:uid="{00000000-0005-0000-0000-0000D1080000}"/>
    <cellStyle name="Comma 4 3 6" xfId="2262" xr:uid="{00000000-0005-0000-0000-0000D2080000}"/>
    <cellStyle name="Comma 4 3 6 2" xfId="2263" xr:uid="{00000000-0005-0000-0000-0000D3080000}"/>
    <cellStyle name="Comma 4 30" xfId="2264" xr:uid="{00000000-0005-0000-0000-0000D4080000}"/>
    <cellStyle name="Comma 4 31" xfId="2265" xr:uid="{00000000-0005-0000-0000-0000D5080000}"/>
    <cellStyle name="Comma 4 32" xfId="2266" xr:uid="{00000000-0005-0000-0000-0000D6080000}"/>
    <cellStyle name="Comma 4 33" xfId="2267" xr:uid="{00000000-0005-0000-0000-0000D7080000}"/>
    <cellStyle name="Comma 4 34" xfId="2268" xr:uid="{00000000-0005-0000-0000-0000D8080000}"/>
    <cellStyle name="Comma 4 35" xfId="2269" xr:uid="{00000000-0005-0000-0000-0000D9080000}"/>
    <cellStyle name="Comma 4 36" xfId="2270" xr:uid="{00000000-0005-0000-0000-0000DA080000}"/>
    <cellStyle name="Comma 4 37" xfId="2271" xr:uid="{00000000-0005-0000-0000-0000DB080000}"/>
    <cellStyle name="Comma 4 38" xfId="2272" xr:uid="{00000000-0005-0000-0000-0000DC080000}"/>
    <cellStyle name="Comma 4 39" xfId="2273" xr:uid="{00000000-0005-0000-0000-0000DD080000}"/>
    <cellStyle name="Comma 4 4" xfId="2274" xr:uid="{00000000-0005-0000-0000-0000DE080000}"/>
    <cellStyle name="Comma 4 4 2" xfId="2275" xr:uid="{00000000-0005-0000-0000-0000DF080000}"/>
    <cellStyle name="Comma 4 4 2 2" xfId="2276" xr:uid="{00000000-0005-0000-0000-0000E0080000}"/>
    <cellStyle name="Comma 4 4 3" xfId="2277" xr:uid="{00000000-0005-0000-0000-0000E1080000}"/>
    <cellStyle name="Comma 4 4 3 2" xfId="2278" xr:uid="{00000000-0005-0000-0000-0000E2080000}"/>
    <cellStyle name="Comma 4 4 4" xfId="2279" xr:uid="{00000000-0005-0000-0000-0000E3080000}"/>
    <cellStyle name="Comma 4 4 4 2" xfId="2280" xr:uid="{00000000-0005-0000-0000-0000E4080000}"/>
    <cellStyle name="Comma 4 4 5" xfId="2281" xr:uid="{00000000-0005-0000-0000-0000E5080000}"/>
    <cellStyle name="Comma 4 4 5 2" xfId="2282" xr:uid="{00000000-0005-0000-0000-0000E6080000}"/>
    <cellStyle name="Comma 4 4 6" xfId="2283" xr:uid="{00000000-0005-0000-0000-0000E7080000}"/>
    <cellStyle name="Comma 4 4 6 2" xfId="2284" xr:uid="{00000000-0005-0000-0000-0000E8080000}"/>
    <cellStyle name="Comma 4 40" xfId="2285" xr:uid="{00000000-0005-0000-0000-0000E9080000}"/>
    <cellStyle name="Comma 4 41" xfId="2286" xr:uid="{00000000-0005-0000-0000-0000EA080000}"/>
    <cellStyle name="Comma 4 42" xfId="2287" xr:uid="{00000000-0005-0000-0000-0000EB080000}"/>
    <cellStyle name="Comma 4 43" xfId="2288" xr:uid="{00000000-0005-0000-0000-0000EC080000}"/>
    <cellStyle name="Comma 4 43 2" xfId="2289" xr:uid="{00000000-0005-0000-0000-0000ED080000}"/>
    <cellStyle name="Comma 4 44" xfId="2290" xr:uid="{00000000-0005-0000-0000-0000EE080000}"/>
    <cellStyle name="Comma 4 44 2" xfId="2291" xr:uid="{00000000-0005-0000-0000-0000EF080000}"/>
    <cellStyle name="Comma 4 45" xfId="2292" xr:uid="{00000000-0005-0000-0000-0000F0080000}"/>
    <cellStyle name="Comma 4 46" xfId="2293" xr:uid="{00000000-0005-0000-0000-0000F1080000}"/>
    <cellStyle name="Comma 4 47" xfId="2294" xr:uid="{00000000-0005-0000-0000-0000F2080000}"/>
    <cellStyle name="Comma 4 5" xfId="2295" xr:uid="{00000000-0005-0000-0000-0000F3080000}"/>
    <cellStyle name="Comma 4 5 2" xfId="2296" xr:uid="{00000000-0005-0000-0000-0000F4080000}"/>
    <cellStyle name="Comma 4 5 2 2" xfId="2297" xr:uid="{00000000-0005-0000-0000-0000F5080000}"/>
    <cellStyle name="Comma 4 5 3" xfId="2298" xr:uid="{00000000-0005-0000-0000-0000F6080000}"/>
    <cellStyle name="Comma 4 5 3 2" xfId="2299" xr:uid="{00000000-0005-0000-0000-0000F7080000}"/>
    <cellStyle name="Comma 4 5 4" xfId="2300" xr:uid="{00000000-0005-0000-0000-0000F8080000}"/>
    <cellStyle name="Comma 4 5 4 2" xfId="2301" xr:uid="{00000000-0005-0000-0000-0000F9080000}"/>
    <cellStyle name="Comma 4 5 5" xfId="2302" xr:uid="{00000000-0005-0000-0000-0000FA080000}"/>
    <cellStyle name="Comma 4 5 5 2" xfId="2303" xr:uid="{00000000-0005-0000-0000-0000FB080000}"/>
    <cellStyle name="Comma 4 5 6" xfId="2304" xr:uid="{00000000-0005-0000-0000-0000FC080000}"/>
    <cellStyle name="Comma 4 5 6 2" xfId="2305" xr:uid="{00000000-0005-0000-0000-0000FD080000}"/>
    <cellStyle name="Comma 4 6" xfId="2306" xr:uid="{00000000-0005-0000-0000-0000FE080000}"/>
    <cellStyle name="Comma 4 6 2" xfId="2307" xr:uid="{00000000-0005-0000-0000-0000FF080000}"/>
    <cellStyle name="Comma 4 6 2 2" xfId="2308" xr:uid="{00000000-0005-0000-0000-000000090000}"/>
    <cellStyle name="Comma 4 6 3" xfId="2309" xr:uid="{00000000-0005-0000-0000-000001090000}"/>
    <cellStyle name="Comma 4 6 3 2" xfId="2310" xr:uid="{00000000-0005-0000-0000-000002090000}"/>
    <cellStyle name="Comma 4 6 4" xfId="2311" xr:uid="{00000000-0005-0000-0000-000003090000}"/>
    <cellStyle name="Comma 4 6 4 2" xfId="2312" xr:uid="{00000000-0005-0000-0000-000004090000}"/>
    <cellStyle name="Comma 4 6 5" xfId="2313" xr:uid="{00000000-0005-0000-0000-000005090000}"/>
    <cellStyle name="Comma 4 6 5 2" xfId="2314" xr:uid="{00000000-0005-0000-0000-000006090000}"/>
    <cellStyle name="Comma 4 6 6" xfId="2315" xr:uid="{00000000-0005-0000-0000-000007090000}"/>
    <cellStyle name="Comma 4 6 6 2" xfId="2316" xr:uid="{00000000-0005-0000-0000-000008090000}"/>
    <cellStyle name="Comma 4 7" xfId="2317" xr:uid="{00000000-0005-0000-0000-000009090000}"/>
    <cellStyle name="Comma 4 7 2" xfId="2318" xr:uid="{00000000-0005-0000-0000-00000A090000}"/>
    <cellStyle name="Comma 4 7 2 2" xfId="2319" xr:uid="{00000000-0005-0000-0000-00000B090000}"/>
    <cellStyle name="Comma 4 7 3" xfId="2320" xr:uid="{00000000-0005-0000-0000-00000C090000}"/>
    <cellStyle name="Comma 4 7 3 2" xfId="2321" xr:uid="{00000000-0005-0000-0000-00000D090000}"/>
    <cellStyle name="Comma 4 7 4" xfId="2322" xr:uid="{00000000-0005-0000-0000-00000E090000}"/>
    <cellStyle name="Comma 4 7 4 2" xfId="2323" xr:uid="{00000000-0005-0000-0000-00000F090000}"/>
    <cellStyle name="Comma 4 7 5" xfId="2324" xr:uid="{00000000-0005-0000-0000-000010090000}"/>
    <cellStyle name="Comma 4 7 5 2" xfId="2325" xr:uid="{00000000-0005-0000-0000-000011090000}"/>
    <cellStyle name="Comma 4 7 6" xfId="2326" xr:uid="{00000000-0005-0000-0000-000012090000}"/>
    <cellStyle name="Comma 4 7 6 2" xfId="2327" xr:uid="{00000000-0005-0000-0000-000013090000}"/>
    <cellStyle name="Comma 4 8" xfId="2328" xr:uid="{00000000-0005-0000-0000-000014090000}"/>
    <cellStyle name="Comma 4 9" xfId="2329" xr:uid="{00000000-0005-0000-0000-000015090000}"/>
    <cellStyle name="Comma 40" xfId="2330" xr:uid="{00000000-0005-0000-0000-000016090000}"/>
    <cellStyle name="Comma 40 10" xfId="2331" xr:uid="{00000000-0005-0000-0000-000017090000}"/>
    <cellStyle name="Comma 40 11" xfId="2332" xr:uid="{00000000-0005-0000-0000-000018090000}"/>
    <cellStyle name="Comma 40 12" xfId="2333" xr:uid="{00000000-0005-0000-0000-000019090000}"/>
    <cellStyle name="Comma 40 13" xfId="2334" xr:uid="{00000000-0005-0000-0000-00001A090000}"/>
    <cellStyle name="Comma 40 14" xfId="2335" xr:uid="{00000000-0005-0000-0000-00001B090000}"/>
    <cellStyle name="Comma 40 15" xfId="2336" xr:uid="{00000000-0005-0000-0000-00001C090000}"/>
    <cellStyle name="Comma 40 16" xfId="2337" xr:uid="{00000000-0005-0000-0000-00001D090000}"/>
    <cellStyle name="Comma 40 17" xfId="2338" xr:uid="{00000000-0005-0000-0000-00001E090000}"/>
    <cellStyle name="Comma 40 18" xfId="2339" xr:uid="{00000000-0005-0000-0000-00001F090000}"/>
    <cellStyle name="Comma 40 19" xfId="2340" xr:uid="{00000000-0005-0000-0000-000020090000}"/>
    <cellStyle name="Comma 40 2" xfId="2341" xr:uid="{00000000-0005-0000-0000-000021090000}"/>
    <cellStyle name="Comma 40 20" xfId="2342" xr:uid="{00000000-0005-0000-0000-000022090000}"/>
    <cellStyle name="Comma 40 21" xfId="2343" xr:uid="{00000000-0005-0000-0000-000023090000}"/>
    <cellStyle name="Comma 40 22" xfId="2344" xr:uid="{00000000-0005-0000-0000-000024090000}"/>
    <cellStyle name="Comma 40 23" xfId="2345" xr:uid="{00000000-0005-0000-0000-000025090000}"/>
    <cellStyle name="Comma 40 24" xfId="2346" xr:uid="{00000000-0005-0000-0000-000026090000}"/>
    <cellStyle name="Comma 40 25" xfId="2347" xr:uid="{00000000-0005-0000-0000-000027090000}"/>
    <cellStyle name="Comma 40 26" xfId="2348" xr:uid="{00000000-0005-0000-0000-000028090000}"/>
    <cellStyle name="Comma 40 27" xfId="2349" xr:uid="{00000000-0005-0000-0000-000029090000}"/>
    <cellStyle name="Comma 40 28" xfId="2350" xr:uid="{00000000-0005-0000-0000-00002A090000}"/>
    <cellStyle name="Comma 40 29" xfId="2351" xr:uid="{00000000-0005-0000-0000-00002B090000}"/>
    <cellStyle name="Comma 40 3" xfId="2352" xr:uid="{00000000-0005-0000-0000-00002C090000}"/>
    <cellStyle name="Comma 40 30" xfId="2353" xr:uid="{00000000-0005-0000-0000-00002D090000}"/>
    <cellStyle name="Comma 40 31" xfId="2354" xr:uid="{00000000-0005-0000-0000-00002E090000}"/>
    <cellStyle name="Comma 40 32" xfId="2355" xr:uid="{00000000-0005-0000-0000-00002F090000}"/>
    <cellStyle name="Comma 40 33" xfId="2356" xr:uid="{00000000-0005-0000-0000-000030090000}"/>
    <cellStyle name="Comma 40 34" xfId="2357" xr:uid="{00000000-0005-0000-0000-000031090000}"/>
    <cellStyle name="Comma 40 35" xfId="2358" xr:uid="{00000000-0005-0000-0000-000032090000}"/>
    <cellStyle name="Comma 40 36" xfId="2359" xr:uid="{00000000-0005-0000-0000-000033090000}"/>
    <cellStyle name="Comma 40 37" xfId="2360" xr:uid="{00000000-0005-0000-0000-000034090000}"/>
    <cellStyle name="Comma 40 38" xfId="2361" xr:uid="{00000000-0005-0000-0000-000035090000}"/>
    <cellStyle name="Comma 40 39" xfId="2362" xr:uid="{00000000-0005-0000-0000-000036090000}"/>
    <cellStyle name="Comma 40 4" xfId="2363" xr:uid="{00000000-0005-0000-0000-000037090000}"/>
    <cellStyle name="Comma 40 40" xfId="2364" xr:uid="{00000000-0005-0000-0000-000038090000}"/>
    <cellStyle name="Comma 40 41" xfId="2365" xr:uid="{00000000-0005-0000-0000-000039090000}"/>
    <cellStyle name="Comma 40 42" xfId="2366" xr:uid="{00000000-0005-0000-0000-00003A090000}"/>
    <cellStyle name="Comma 40 43" xfId="2367" xr:uid="{00000000-0005-0000-0000-00003B090000}"/>
    <cellStyle name="Comma 40 44" xfId="2368" xr:uid="{00000000-0005-0000-0000-00003C090000}"/>
    <cellStyle name="Comma 40 45" xfId="2369" xr:uid="{00000000-0005-0000-0000-00003D090000}"/>
    <cellStyle name="Comma 40 46" xfId="2370" xr:uid="{00000000-0005-0000-0000-00003E090000}"/>
    <cellStyle name="Comma 40 47" xfId="2371" xr:uid="{00000000-0005-0000-0000-00003F090000}"/>
    <cellStyle name="Comma 40 48" xfId="2372" xr:uid="{00000000-0005-0000-0000-000040090000}"/>
    <cellStyle name="Comma 40 49" xfId="2373" xr:uid="{00000000-0005-0000-0000-000041090000}"/>
    <cellStyle name="Comma 40 5" xfId="2374" xr:uid="{00000000-0005-0000-0000-000042090000}"/>
    <cellStyle name="Comma 40 50" xfId="2375" xr:uid="{00000000-0005-0000-0000-000043090000}"/>
    <cellStyle name="Comma 40 51" xfId="2376" xr:uid="{00000000-0005-0000-0000-000044090000}"/>
    <cellStyle name="Comma 40 52" xfId="2377" xr:uid="{00000000-0005-0000-0000-000045090000}"/>
    <cellStyle name="Comma 40 53" xfId="2378" xr:uid="{00000000-0005-0000-0000-000046090000}"/>
    <cellStyle name="Comma 40 54" xfId="2379" xr:uid="{00000000-0005-0000-0000-000047090000}"/>
    <cellStyle name="Comma 40 55" xfId="2380" xr:uid="{00000000-0005-0000-0000-000048090000}"/>
    <cellStyle name="Comma 40 56" xfId="2381" xr:uid="{00000000-0005-0000-0000-000049090000}"/>
    <cellStyle name="Comma 40 57" xfId="2382" xr:uid="{00000000-0005-0000-0000-00004A090000}"/>
    <cellStyle name="Comma 40 58" xfId="2383" xr:uid="{00000000-0005-0000-0000-00004B090000}"/>
    <cellStyle name="Comma 40 59" xfId="2384" xr:uid="{00000000-0005-0000-0000-00004C090000}"/>
    <cellStyle name="Comma 40 6" xfId="2385" xr:uid="{00000000-0005-0000-0000-00004D090000}"/>
    <cellStyle name="Comma 40 60" xfId="2386" xr:uid="{00000000-0005-0000-0000-00004E090000}"/>
    <cellStyle name="Comma 40 7" xfId="2387" xr:uid="{00000000-0005-0000-0000-00004F090000}"/>
    <cellStyle name="Comma 40 8" xfId="2388" xr:uid="{00000000-0005-0000-0000-000050090000}"/>
    <cellStyle name="Comma 40 9" xfId="2389" xr:uid="{00000000-0005-0000-0000-000051090000}"/>
    <cellStyle name="Comma 41" xfId="2390" xr:uid="{00000000-0005-0000-0000-000052090000}"/>
    <cellStyle name="Comma 41 10" xfId="2391" xr:uid="{00000000-0005-0000-0000-000053090000}"/>
    <cellStyle name="Comma 41 11" xfId="2392" xr:uid="{00000000-0005-0000-0000-000054090000}"/>
    <cellStyle name="Comma 41 12" xfId="2393" xr:uid="{00000000-0005-0000-0000-000055090000}"/>
    <cellStyle name="Comma 41 13" xfId="2394" xr:uid="{00000000-0005-0000-0000-000056090000}"/>
    <cellStyle name="Comma 41 14" xfId="2395" xr:uid="{00000000-0005-0000-0000-000057090000}"/>
    <cellStyle name="Comma 41 15" xfId="2396" xr:uid="{00000000-0005-0000-0000-000058090000}"/>
    <cellStyle name="Comma 41 16" xfId="2397" xr:uid="{00000000-0005-0000-0000-000059090000}"/>
    <cellStyle name="Comma 41 17" xfId="2398" xr:uid="{00000000-0005-0000-0000-00005A090000}"/>
    <cellStyle name="Comma 41 18" xfId="2399" xr:uid="{00000000-0005-0000-0000-00005B090000}"/>
    <cellStyle name="Comma 41 19" xfId="2400" xr:uid="{00000000-0005-0000-0000-00005C090000}"/>
    <cellStyle name="Comma 41 2" xfId="2401" xr:uid="{00000000-0005-0000-0000-00005D090000}"/>
    <cellStyle name="Comma 41 20" xfId="2402" xr:uid="{00000000-0005-0000-0000-00005E090000}"/>
    <cellStyle name="Comma 41 21" xfId="2403" xr:uid="{00000000-0005-0000-0000-00005F090000}"/>
    <cellStyle name="Comma 41 22" xfId="2404" xr:uid="{00000000-0005-0000-0000-000060090000}"/>
    <cellStyle name="Comma 41 23" xfId="2405" xr:uid="{00000000-0005-0000-0000-000061090000}"/>
    <cellStyle name="Comma 41 24" xfId="2406" xr:uid="{00000000-0005-0000-0000-000062090000}"/>
    <cellStyle name="Comma 41 25" xfId="2407" xr:uid="{00000000-0005-0000-0000-000063090000}"/>
    <cellStyle name="Comma 41 26" xfId="2408" xr:uid="{00000000-0005-0000-0000-000064090000}"/>
    <cellStyle name="Comma 41 27" xfId="2409" xr:uid="{00000000-0005-0000-0000-000065090000}"/>
    <cellStyle name="Comma 41 28" xfId="2410" xr:uid="{00000000-0005-0000-0000-000066090000}"/>
    <cellStyle name="Comma 41 29" xfId="2411" xr:uid="{00000000-0005-0000-0000-000067090000}"/>
    <cellStyle name="Comma 41 3" xfId="2412" xr:uid="{00000000-0005-0000-0000-000068090000}"/>
    <cellStyle name="Comma 41 30" xfId="2413" xr:uid="{00000000-0005-0000-0000-000069090000}"/>
    <cellStyle name="Comma 41 31" xfId="2414" xr:uid="{00000000-0005-0000-0000-00006A090000}"/>
    <cellStyle name="Comma 41 32" xfId="2415" xr:uid="{00000000-0005-0000-0000-00006B090000}"/>
    <cellStyle name="Comma 41 33" xfId="2416" xr:uid="{00000000-0005-0000-0000-00006C090000}"/>
    <cellStyle name="Comma 41 34" xfId="2417" xr:uid="{00000000-0005-0000-0000-00006D090000}"/>
    <cellStyle name="Comma 41 35" xfId="2418" xr:uid="{00000000-0005-0000-0000-00006E090000}"/>
    <cellStyle name="Comma 41 36" xfId="2419" xr:uid="{00000000-0005-0000-0000-00006F090000}"/>
    <cellStyle name="Comma 41 37" xfId="2420" xr:uid="{00000000-0005-0000-0000-000070090000}"/>
    <cellStyle name="Comma 41 38" xfId="2421" xr:uid="{00000000-0005-0000-0000-000071090000}"/>
    <cellStyle name="Comma 41 39" xfId="2422" xr:uid="{00000000-0005-0000-0000-000072090000}"/>
    <cellStyle name="Comma 41 4" xfId="2423" xr:uid="{00000000-0005-0000-0000-000073090000}"/>
    <cellStyle name="Comma 41 40" xfId="2424" xr:uid="{00000000-0005-0000-0000-000074090000}"/>
    <cellStyle name="Comma 41 41" xfId="2425" xr:uid="{00000000-0005-0000-0000-000075090000}"/>
    <cellStyle name="Comma 41 42" xfId="2426" xr:uid="{00000000-0005-0000-0000-000076090000}"/>
    <cellStyle name="Comma 41 43" xfId="2427" xr:uid="{00000000-0005-0000-0000-000077090000}"/>
    <cellStyle name="Comma 41 44" xfId="2428" xr:uid="{00000000-0005-0000-0000-000078090000}"/>
    <cellStyle name="Comma 41 45" xfId="2429" xr:uid="{00000000-0005-0000-0000-000079090000}"/>
    <cellStyle name="Comma 41 46" xfId="2430" xr:uid="{00000000-0005-0000-0000-00007A090000}"/>
    <cellStyle name="Comma 41 47" xfId="2431" xr:uid="{00000000-0005-0000-0000-00007B090000}"/>
    <cellStyle name="Comma 41 48" xfId="2432" xr:uid="{00000000-0005-0000-0000-00007C090000}"/>
    <cellStyle name="Comma 41 49" xfId="2433" xr:uid="{00000000-0005-0000-0000-00007D090000}"/>
    <cellStyle name="Comma 41 5" xfId="2434" xr:uid="{00000000-0005-0000-0000-00007E090000}"/>
    <cellStyle name="Comma 41 50" xfId="2435" xr:uid="{00000000-0005-0000-0000-00007F090000}"/>
    <cellStyle name="Comma 41 51" xfId="2436" xr:uid="{00000000-0005-0000-0000-000080090000}"/>
    <cellStyle name="Comma 41 52" xfId="2437" xr:uid="{00000000-0005-0000-0000-000081090000}"/>
    <cellStyle name="Comma 41 53" xfId="2438" xr:uid="{00000000-0005-0000-0000-000082090000}"/>
    <cellStyle name="Comma 41 54" xfId="2439" xr:uid="{00000000-0005-0000-0000-000083090000}"/>
    <cellStyle name="Comma 41 55" xfId="2440" xr:uid="{00000000-0005-0000-0000-000084090000}"/>
    <cellStyle name="Comma 41 56" xfId="2441" xr:uid="{00000000-0005-0000-0000-000085090000}"/>
    <cellStyle name="Comma 41 57" xfId="2442" xr:uid="{00000000-0005-0000-0000-000086090000}"/>
    <cellStyle name="Comma 41 58" xfId="2443" xr:uid="{00000000-0005-0000-0000-000087090000}"/>
    <cellStyle name="Comma 41 59" xfId="2444" xr:uid="{00000000-0005-0000-0000-000088090000}"/>
    <cellStyle name="Comma 41 6" xfId="2445" xr:uid="{00000000-0005-0000-0000-000089090000}"/>
    <cellStyle name="Comma 41 60" xfId="2446" xr:uid="{00000000-0005-0000-0000-00008A090000}"/>
    <cellStyle name="Comma 41 61" xfId="2447" xr:uid="{00000000-0005-0000-0000-00008B090000}"/>
    <cellStyle name="Comma 41 7" xfId="2448" xr:uid="{00000000-0005-0000-0000-00008C090000}"/>
    <cellStyle name="Comma 41 8" xfId="2449" xr:uid="{00000000-0005-0000-0000-00008D090000}"/>
    <cellStyle name="Comma 41 9" xfId="2450" xr:uid="{00000000-0005-0000-0000-00008E090000}"/>
    <cellStyle name="Comma 42" xfId="2451" xr:uid="{00000000-0005-0000-0000-00008F090000}"/>
    <cellStyle name="Comma 42 10" xfId="2452" xr:uid="{00000000-0005-0000-0000-000090090000}"/>
    <cellStyle name="Comma 42 11" xfId="2453" xr:uid="{00000000-0005-0000-0000-000091090000}"/>
    <cellStyle name="Comma 42 12" xfId="2454" xr:uid="{00000000-0005-0000-0000-000092090000}"/>
    <cellStyle name="Comma 42 13" xfId="2455" xr:uid="{00000000-0005-0000-0000-000093090000}"/>
    <cellStyle name="Comma 42 14" xfId="2456" xr:uid="{00000000-0005-0000-0000-000094090000}"/>
    <cellStyle name="Comma 42 15" xfId="2457" xr:uid="{00000000-0005-0000-0000-000095090000}"/>
    <cellStyle name="Comma 42 16" xfId="2458" xr:uid="{00000000-0005-0000-0000-000096090000}"/>
    <cellStyle name="Comma 42 17" xfId="2459" xr:uid="{00000000-0005-0000-0000-000097090000}"/>
    <cellStyle name="Comma 42 18" xfId="2460" xr:uid="{00000000-0005-0000-0000-000098090000}"/>
    <cellStyle name="Comma 42 19" xfId="2461" xr:uid="{00000000-0005-0000-0000-000099090000}"/>
    <cellStyle name="Comma 42 2" xfId="2462" xr:uid="{00000000-0005-0000-0000-00009A090000}"/>
    <cellStyle name="Comma 42 20" xfId="2463" xr:uid="{00000000-0005-0000-0000-00009B090000}"/>
    <cellStyle name="Comma 42 21" xfId="2464" xr:uid="{00000000-0005-0000-0000-00009C090000}"/>
    <cellStyle name="Comma 42 22" xfId="2465" xr:uid="{00000000-0005-0000-0000-00009D090000}"/>
    <cellStyle name="Comma 42 23" xfId="2466" xr:uid="{00000000-0005-0000-0000-00009E090000}"/>
    <cellStyle name="Comma 42 24" xfId="2467" xr:uid="{00000000-0005-0000-0000-00009F090000}"/>
    <cellStyle name="Comma 42 25" xfId="2468" xr:uid="{00000000-0005-0000-0000-0000A0090000}"/>
    <cellStyle name="Comma 42 26" xfId="2469" xr:uid="{00000000-0005-0000-0000-0000A1090000}"/>
    <cellStyle name="Comma 42 27" xfId="2470" xr:uid="{00000000-0005-0000-0000-0000A2090000}"/>
    <cellStyle name="Comma 42 28" xfId="2471" xr:uid="{00000000-0005-0000-0000-0000A3090000}"/>
    <cellStyle name="Comma 42 29" xfId="2472" xr:uid="{00000000-0005-0000-0000-0000A4090000}"/>
    <cellStyle name="Comma 42 3" xfId="2473" xr:uid="{00000000-0005-0000-0000-0000A5090000}"/>
    <cellStyle name="Comma 42 30" xfId="2474" xr:uid="{00000000-0005-0000-0000-0000A6090000}"/>
    <cellStyle name="Comma 42 31" xfId="2475" xr:uid="{00000000-0005-0000-0000-0000A7090000}"/>
    <cellStyle name="Comma 42 32" xfId="2476" xr:uid="{00000000-0005-0000-0000-0000A8090000}"/>
    <cellStyle name="Comma 42 33" xfId="2477" xr:uid="{00000000-0005-0000-0000-0000A9090000}"/>
    <cellStyle name="Comma 42 34" xfId="2478" xr:uid="{00000000-0005-0000-0000-0000AA090000}"/>
    <cellStyle name="Comma 42 35" xfId="2479" xr:uid="{00000000-0005-0000-0000-0000AB090000}"/>
    <cellStyle name="Comma 42 36" xfId="2480" xr:uid="{00000000-0005-0000-0000-0000AC090000}"/>
    <cellStyle name="Comma 42 37" xfId="2481" xr:uid="{00000000-0005-0000-0000-0000AD090000}"/>
    <cellStyle name="Comma 42 38" xfId="2482" xr:uid="{00000000-0005-0000-0000-0000AE090000}"/>
    <cellStyle name="Comma 42 39" xfId="2483" xr:uid="{00000000-0005-0000-0000-0000AF090000}"/>
    <cellStyle name="Comma 42 4" xfId="2484" xr:uid="{00000000-0005-0000-0000-0000B0090000}"/>
    <cellStyle name="Comma 42 40" xfId="2485" xr:uid="{00000000-0005-0000-0000-0000B1090000}"/>
    <cellStyle name="Comma 42 41" xfId="2486" xr:uid="{00000000-0005-0000-0000-0000B2090000}"/>
    <cellStyle name="Comma 42 42" xfId="2487" xr:uid="{00000000-0005-0000-0000-0000B3090000}"/>
    <cellStyle name="Comma 42 43" xfId="2488" xr:uid="{00000000-0005-0000-0000-0000B4090000}"/>
    <cellStyle name="Comma 42 44" xfId="2489" xr:uid="{00000000-0005-0000-0000-0000B5090000}"/>
    <cellStyle name="Comma 42 45" xfId="2490" xr:uid="{00000000-0005-0000-0000-0000B6090000}"/>
    <cellStyle name="Comma 42 46" xfId="2491" xr:uid="{00000000-0005-0000-0000-0000B7090000}"/>
    <cellStyle name="Comma 42 47" xfId="2492" xr:uid="{00000000-0005-0000-0000-0000B8090000}"/>
    <cellStyle name="Comma 42 48" xfId="2493" xr:uid="{00000000-0005-0000-0000-0000B9090000}"/>
    <cellStyle name="Comma 42 49" xfId="2494" xr:uid="{00000000-0005-0000-0000-0000BA090000}"/>
    <cellStyle name="Comma 42 5" xfId="2495" xr:uid="{00000000-0005-0000-0000-0000BB090000}"/>
    <cellStyle name="Comma 42 50" xfId="2496" xr:uid="{00000000-0005-0000-0000-0000BC090000}"/>
    <cellStyle name="Comma 42 51" xfId="2497" xr:uid="{00000000-0005-0000-0000-0000BD090000}"/>
    <cellStyle name="Comma 42 52" xfId="2498" xr:uid="{00000000-0005-0000-0000-0000BE090000}"/>
    <cellStyle name="Comma 42 53" xfId="2499" xr:uid="{00000000-0005-0000-0000-0000BF090000}"/>
    <cellStyle name="Comma 42 54" xfId="2500" xr:uid="{00000000-0005-0000-0000-0000C0090000}"/>
    <cellStyle name="Comma 42 55" xfId="2501" xr:uid="{00000000-0005-0000-0000-0000C1090000}"/>
    <cellStyle name="Comma 42 56" xfId="2502" xr:uid="{00000000-0005-0000-0000-0000C2090000}"/>
    <cellStyle name="Comma 42 57" xfId="2503" xr:uid="{00000000-0005-0000-0000-0000C3090000}"/>
    <cellStyle name="Comma 42 58" xfId="2504" xr:uid="{00000000-0005-0000-0000-0000C4090000}"/>
    <cellStyle name="Comma 42 59" xfId="2505" xr:uid="{00000000-0005-0000-0000-0000C5090000}"/>
    <cellStyle name="Comma 42 6" xfId="2506" xr:uid="{00000000-0005-0000-0000-0000C6090000}"/>
    <cellStyle name="Comma 42 7" xfId="2507" xr:uid="{00000000-0005-0000-0000-0000C7090000}"/>
    <cellStyle name="Comma 42 8" xfId="2508" xr:uid="{00000000-0005-0000-0000-0000C8090000}"/>
    <cellStyle name="Comma 42 9" xfId="2509" xr:uid="{00000000-0005-0000-0000-0000C9090000}"/>
    <cellStyle name="Comma 43" xfId="2510" xr:uid="{00000000-0005-0000-0000-0000CA090000}"/>
    <cellStyle name="Comma 43 10" xfId="2511" xr:uid="{00000000-0005-0000-0000-0000CB090000}"/>
    <cellStyle name="Comma 43 11" xfId="2512" xr:uid="{00000000-0005-0000-0000-0000CC090000}"/>
    <cellStyle name="Comma 43 12" xfId="2513" xr:uid="{00000000-0005-0000-0000-0000CD090000}"/>
    <cellStyle name="Comma 43 13" xfId="2514" xr:uid="{00000000-0005-0000-0000-0000CE090000}"/>
    <cellStyle name="Comma 43 14" xfId="2515" xr:uid="{00000000-0005-0000-0000-0000CF090000}"/>
    <cellStyle name="Comma 43 15" xfId="2516" xr:uid="{00000000-0005-0000-0000-0000D0090000}"/>
    <cellStyle name="Comma 43 16" xfId="2517" xr:uid="{00000000-0005-0000-0000-0000D1090000}"/>
    <cellStyle name="Comma 43 17" xfId="2518" xr:uid="{00000000-0005-0000-0000-0000D2090000}"/>
    <cellStyle name="Comma 43 18" xfId="2519" xr:uid="{00000000-0005-0000-0000-0000D3090000}"/>
    <cellStyle name="Comma 43 19" xfId="2520" xr:uid="{00000000-0005-0000-0000-0000D4090000}"/>
    <cellStyle name="Comma 43 2" xfId="2521" xr:uid="{00000000-0005-0000-0000-0000D5090000}"/>
    <cellStyle name="Comma 43 20" xfId="2522" xr:uid="{00000000-0005-0000-0000-0000D6090000}"/>
    <cellStyle name="Comma 43 21" xfId="2523" xr:uid="{00000000-0005-0000-0000-0000D7090000}"/>
    <cellStyle name="Comma 43 22" xfId="2524" xr:uid="{00000000-0005-0000-0000-0000D8090000}"/>
    <cellStyle name="Comma 43 23" xfId="2525" xr:uid="{00000000-0005-0000-0000-0000D9090000}"/>
    <cellStyle name="Comma 43 24" xfId="2526" xr:uid="{00000000-0005-0000-0000-0000DA090000}"/>
    <cellStyle name="Comma 43 25" xfId="2527" xr:uid="{00000000-0005-0000-0000-0000DB090000}"/>
    <cellStyle name="Comma 43 26" xfId="2528" xr:uid="{00000000-0005-0000-0000-0000DC090000}"/>
    <cellStyle name="Comma 43 27" xfId="2529" xr:uid="{00000000-0005-0000-0000-0000DD090000}"/>
    <cellStyle name="Comma 43 28" xfId="2530" xr:uid="{00000000-0005-0000-0000-0000DE090000}"/>
    <cellStyle name="Comma 43 29" xfId="2531" xr:uid="{00000000-0005-0000-0000-0000DF090000}"/>
    <cellStyle name="Comma 43 3" xfId="2532" xr:uid="{00000000-0005-0000-0000-0000E0090000}"/>
    <cellStyle name="Comma 43 30" xfId="2533" xr:uid="{00000000-0005-0000-0000-0000E1090000}"/>
    <cellStyle name="Comma 43 31" xfId="2534" xr:uid="{00000000-0005-0000-0000-0000E2090000}"/>
    <cellStyle name="Comma 43 32" xfId="2535" xr:uid="{00000000-0005-0000-0000-0000E3090000}"/>
    <cellStyle name="Comma 43 33" xfId="2536" xr:uid="{00000000-0005-0000-0000-0000E4090000}"/>
    <cellStyle name="Comma 43 34" xfId="2537" xr:uid="{00000000-0005-0000-0000-0000E5090000}"/>
    <cellStyle name="Comma 43 35" xfId="2538" xr:uid="{00000000-0005-0000-0000-0000E6090000}"/>
    <cellStyle name="Comma 43 36" xfId="2539" xr:uid="{00000000-0005-0000-0000-0000E7090000}"/>
    <cellStyle name="Comma 43 37" xfId="2540" xr:uid="{00000000-0005-0000-0000-0000E8090000}"/>
    <cellStyle name="Comma 43 38" xfId="2541" xr:uid="{00000000-0005-0000-0000-0000E9090000}"/>
    <cellStyle name="Comma 43 39" xfId="2542" xr:uid="{00000000-0005-0000-0000-0000EA090000}"/>
    <cellStyle name="Comma 43 4" xfId="2543" xr:uid="{00000000-0005-0000-0000-0000EB090000}"/>
    <cellStyle name="Comma 43 40" xfId="2544" xr:uid="{00000000-0005-0000-0000-0000EC090000}"/>
    <cellStyle name="Comma 43 41" xfId="2545" xr:uid="{00000000-0005-0000-0000-0000ED090000}"/>
    <cellStyle name="Comma 43 42" xfId="2546" xr:uid="{00000000-0005-0000-0000-0000EE090000}"/>
    <cellStyle name="Comma 43 43" xfId="2547" xr:uid="{00000000-0005-0000-0000-0000EF090000}"/>
    <cellStyle name="Comma 43 44" xfId="2548" xr:uid="{00000000-0005-0000-0000-0000F0090000}"/>
    <cellStyle name="Comma 43 45" xfId="2549" xr:uid="{00000000-0005-0000-0000-0000F1090000}"/>
    <cellStyle name="Comma 43 46" xfId="2550" xr:uid="{00000000-0005-0000-0000-0000F2090000}"/>
    <cellStyle name="Comma 43 47" xfId="2551" xr:uid="{00000000-0005-0000-0000-0000F3090000}"/>
    <cellStyle name="Comma 43 48" xfId="2552" xr:uid="{00000000-0005-0000-0000-0000F4090000}"/>
    <cellStyle name="Comma 43 49" xfId="2553" xr:uid="{00000000-0005-0000-0000-0000F5090000}"/>
    <cellStyle name="Comma 43 5" xfId="2554" xr:uid="{00000000-0005-0000-0000-0000F6090000}"/>
    <cellStyle name="Comma 43 50" xfId="2555" xr:uid="{00000000-0005-0000-0000-0000F7090000}"/>
    <cellStyle name="Comma 43 51" xfId="2556" xr:uid="{00000000-0005-0000-0000-0000F8090000}"/>
    <cellStyle name="Comma 43 52" xfId="2557" xr:uid="{00000000-0005-0000-0000-0000F9090000}"/>
    <cellStyle name="Comma 43 53" xfId="2558" xr:uid="{00000000-0005-0000-0000-0000FA090000}"/>
    <cellStyle name="Comma 43 54" xfId="2559" xr:uid="{00000000-0005-0000-0000-0000FB090000}"/>
    <cellStyle name="Comma 43 55" xfId="2560" xr:uid="{00000000-0005-0000-0000-0000FC090000}"/>
    <cellStyle name="Comma 43 56" xfId="2561" xr:uid="{00000000-0005-0000-0000-0000FD090000}"/>
    <cellStyle name="Comma 43 57" xfId="2562" xr:uid="{00000000-0005-0000-0000-0000FE090000}"/>
    <cellStyle name="Comma 43 58" xfId="2563" xr:uid="{00000000-0005-0000-0000-0000FF090000}"/>
    <cellStyle name="Comma 43 59" xfId="2564" xr:uid="{00000000-0005-0000-0000-0000000A0000}"/>
    <cellStyle name="Comma 43 6" xfId="2565" xr:uid="{00000000-0005-0000-0000-0000010A0000}"/>
    <cellStyle name="Comma 43 7" xfId="2566" xr:uid="{00000000-0005-0000-0000-0000020A0000}"/>
    <cellStyle name="Comma 43 8" xfId="2567" xr:uid="{00000000-0005-0000-0000-0000030A0000}"/>
    <cellStyle name="Comma 43 9" xfId="2568" xr:uid="{00000000-0005-0000-0000-0000040A0000}"/>
    <cellStyle name="Comma 44" xfId="2569" xr:uid="{00000000-0005-0000-0000-0000050A0000}"/>
    <cellStyle name="Comma 44 10" xfId="2570" xr:uid="{00000000-0005-0000-0000-0000060A0000}"/>
    <cellStyle name="Comma 44 11" xfId="2571" xr:uid="{00000000-0005-0000-0000-0000070A0000}"/>
    <cellStyle name="Comma 44 12" xfId="2572" xr:uid="{00000000-0005-0000-0000-0000080A0000}"/>
    <cellStyle name="Comma 44 13" xfId="2573" xr:uid="{00000000-0005-0000-0000-0000090A0000}"/>
    <cellStyle name="Comma 44 14" xfId="2574" xr:uid="{00000000-0005-0000-0000-00000A0A0000}"/>
    <cellStyle name="Comma 44 15" xfId="2575" xr:uid="{00000000-0005-0000-0000-00000B0A0000}"/>
    <cellStyle name="Comma 44 16" xfId="2576" xr:uid="{00000000-0005-0000-0000-00000C0A0000}"/>
    <cellStyle name="Comma 44 17" xfId="2577" xr:uid="{00000000-0005-0000-0000-00000D0A0000}"/>
    <cellStyle name="Comma 44 18" xfId="2578" xr:uid="{00000000-0005-0000-0000-00000E0A0000}"/>
    <cellStyle name="Comma 44 19" xfId="2579" xr:uid="{00000000-0005-0000-0000-00000F0A0000}"/>
    <cellStyle name="Comma 44 2" xfId="2580" xr:uid="{00000000-0005-0000-0000-0000100A0000}"/>
    <cellStyle name="Comma 44 20" xfId="2581" xr:uid="{00000000-0005-0000-0000-0000110A0000}"/>
    <cellStyle name="Comma 44 21" xfId="2582" xr:uid="{00000000-0005-0000-0000-0000120A0000}"/>
    <cellStyle name="Comma 44 22" xfId="2583" xr:uid="{00000000-0005-0000-0000-0000130A0000}"/>
    <cellStyle name="Comma 44 23" xfId="2584" xr:uid="{00000000-0005-0000-0000-0000140A0000}"/>
    <cellStyle name="Comma 44 24" xfId="2585" xr:uid="{00000000-0005-0000-0000-0000150A0000}"/>
    <cellStyle name="Comma 44 25" xfId="2586" xr:uid="{00000000-0005-0000-0000-0000160A0000}"/>
    <cellStyle name="Comma 44 26" xfId="2587" xr:uid="{00000000-0005-0000-0000-0000170A0000}"/>
    <cellStyle name="Comma 44 27" xfId="2588" xr:uid="{00000000-0005-0000-0000-0000180A0000}"/>
    <cellStyle name="Comma 44 28" xfId="2589" xr:uid="{00000000-0005-0000-0000-0000190A0000}"/>
    <cellStyle name="Comma 44 29" xfId="2590" xr:uid="{00000000-0005-0000-0000-00001A0A0000}"/>
    <cellStyle name="Comma 44 3" xfId="2591" xr:uid="{00000000-0005-0000-0000-00001B0A0000}"/>
    <cellStyle name="Comma 44 30" xfId="2592" xr:uid="{00000000-0005-0000-0000-00001C0A0000}"/>
    <cellStyle name="Comma 44 31" xfId="2593" xr:uid="{00000000-0005-0000-0000-00001D0A0000}"/>
    <cellStyle name="Comma 44 32" xfId="2594" xr:uid="{00000000-0005-0000-0000-00001E0A0000}"/>
    <cellStyle name="Comma 44 33" xfId="2595" xr:uid="{00000000-0005-0000-0000-00001F0A0000}"/>
    <cellStyle name="Comma 44 34" xfId="2596" xr:uid="{00000000-0005-0000-0000-0000200A0000}"/>
    <cellStyle name="Comma 44 35" xfId="2597" xr:uid="{00000000-0005-0000-0000-0000210A0000}"/>
    <cellStyle name="Comma 44 36" xfId="2598" xr:uid="{00000000-0005-0000-0000-0000220A0000}"/>
    <cellStyle name="Comma 44 37" xfId="2599" xr:uid="{00000000-0005-0000-0000-0000230A0000}"/>
    <cellStyle name="Comma 44 38" xfId="2600" xr:uid="{00000000-0005-0000-0000-0000240A0000}"/>
    <cellStyle name="Comma 44 39" xfId="2601" xr:uid="{00000000-0005-0000-0000-0000250A0000}"/>
    <cellStyle name="Comma 44 4" xfId="2602" xr:uid="{00000000-0005-0000-0000-0000260A0000}"/>
    <cellStyle name="Comma 44 40" xfId="2603" xr:uid="{00000000-0005-0000-0000-0000270A0000}"/>
    <cellStyle name="Comma 44 41" xfId="2604" xr:uid="{00000000-0005-0000-0000-0000280A0000}"/>
    <cellStyle name="Comma 44 42" xfId="2605" xr:uid="{00000000-0005-0000-0000-0000290A0000}"/>
    <cellStyle name="Comma 44 43" xfId="2606" xr:uid="{00000000-0005-0000-0000-00002A0A0000}"/>
    <cellStyle name="Comma 44 44" xfId="2607" xr:uid="{00000000-0005-0000-0000-00002B0A0000}"/>
    <cellStyle name="Comma 44 45" xfId="2608" xr:uid="{00000000-0005-0000-0000-00002C0A0000}"/>
    <cellStyle name="Comma 44 46" xfId="2609" xr:uid="{00000000-0005-0000-0000-00002D0A0000}"/>
    <cellStyle name="Comma 44 47" xfId="2610" xr:uid="{00000000-0005-0000-0000-00002E0A0000}"/>
    <cellStyle name="Comma 44 48" xfId="2611" xr:uid="{00000000-0005-0000-0000-00002F0A0000}"/>
    <cellStyle name="Comma 44 49" xfId="2612" xr:uid="{00000000-0005-0000-0000-0000300A0000}"/>
    <cellStyle name="Comma 44 5" xfId="2613" xr:uid="{00000000-0005-0000-0000-0000310A0000}"/>
    <cellStyle name="Comma 44 50" xfId="2614" xr:uid="{00000000-0005-0000-0000-0000320A0000}"/>
    <cellStyle name="Comma 44 51" xfId="2615" xr:uid="{00000000-0005-0000-0000-0000330A0000}"/>
    <cellStyle name="Comma 44 52" xfId="2616" xr:uid="{00000000-0005-0000-0000-0000340A0000}"/>
    <cellStyle name="Comma 44 53" xfId="2617" xr:uid="{00000000-0005-0000-0000-0000350A0000}"/>
    <cellStyle name="Comma 44 54" xfId="2618" xr:uid="{00000000-0005-0000-0000-0000360A0000}"/>
    <cellStyle name="Comma 44 55" xfId="2619" xr:uid="{00000000-0005-0000-0000-0000370A0000}"/>
    <cellStyle name="Comma 44 56" xfId="2620" xr:uid="{00000000-0005-0000-0000-0000380A0000}"/>
    <cellStyle name="Comma 44 57" xfId="2621" xr:uid="{00000000-0005-0000-0000-0000390A0000}"/>
    <cellStyle name="Comma 44 58" xfId="2622" xr:uid="{00000000-0005-0000-0000-00003A0A0000}"/>
    <cellStyle name="Comma 44 59" xfId="2623" xr:uid="{00000000-0005-0000-0000-00003B0A0000}"/>
    <cellStyle name="Comma 44 6" xfId="2624" xr:uid="{00000000-0005-0000-0000-00003C0A0000}"/>
    <cellStyle name="Comma 44 60" xfId="2625" xr:uid="{00000000-0005-0000-0000-00003D0A0000}"/>
    <cellStyle name="Comma 44 7" xfId="2626" xr:uid="{00000000-0005-0000-0000-00003E0A0000}"/>
    <cellStyle name="Comma 44 8" xfId="2627" xr:uid="{00000000-0005-0000-0000-00003F0A0000}"/>
    <cellStyle name="Comma 44 9" xfId="2628" xr:uid="{00000000-0005-0000-0000-0000400A0000}"/>
    <cellStyle name="Comma 45" xfId="2629" xr:uid="{00000000-0005-0000-0000-0000410A0000}"/>
    <cellStyle name="Comma 45 10" xfId="2630" xr:uid="{00000000-0005-0000-0000-0000420A0000}"/>
    <cellStyle name="Comma 45 11" xfId="2631" xr:uid="{00000000-0005-0000-0000-0000430A0000}"/>
    <cellStyle name="Comma 45 12" xfId="2632" xr:uid="{00000000-0005-0000-0000-0000440A0000}"/>
    <cellStyle name="Comma 45 13" xfId="2633" xr:uid="{00000000-0005-0000-0000-0000450A0000}"/>
    <cellStyle name="Comma 45 14" xfId="2634" xr:uid="{00000000-0005-0000-0000-0000460A0000}"/>
    <cellStyle name="Comma 45 15" xfId="2635" xr:uid="{00000000-0005-0000-0000-0000470A0000}"/>
    <cellStyle name="Comma 45 16" xfId="2636" xr:uid="{00000000-0005-0000-0000-0000480A0000}"/>
    <cellStyle name="Comma 45 17" xfId="2637" xr:uid="{00000000-0005-0000-0000-0000490A0000}"/>
    <cellStyle name="Comma 45 18" xfId="2638" xr:uid="{00000000-0005-0000-0000-00004A0A0000}"/>
    <cellStyle name="Comma 45 19" xfId="2639" xr:uid="{00000000-0005-0000-0000-00004B0A0000}"/>
    <cellStyle name="Comma 45 2" xfId="2640" xr:uid="{00000000-0005-0000-0000-00004C0A0000}"/>
    <cellStyle name="Comma 45 20" xfId="2641" xr:uid="{00000000-0005-0000-0000-00004D0A0000}"/>
    <cellStyle name="Comma 45 21" xfId="2642" xr:uid="{00000000-0005-0000-0000-00004E0A0000}"/>
    <cellStyle name="Comma 45 22" xfId="2643" xr:uid="{00000000-0005-0000-0000-00004F0A0000}"/>
    <cellStyle name="Comma 45 23" xfId="2644" xr:uid="{00000000-0005-0000-0000-0000500A0000}"/>
    <cellStyle name="Comma 45 24" xfId="2645" xr:uid="{00000000-0005-0000-0000-0000510A0000}"/>
    <cellStyle name="Comma 45 25" xfId="2646" xr:uid="{00000000-0005-0000-0000-0000520A0000}"/>
    <cellStyle name="Comma 45 26" xfId="2647" xr:uid="{00000000-0005-0000-0000-0000530A0000}"/>
    <cellStyle name="Comma 45 27" xfId="2648" xr:uid="{00000000-0005-0000-0000-0000540A0000}"/>
    <cellStyle name="Comma 45 28" xfId="2649" xr:uid="{00000000-0005-0000-0000-0000550A0000}"/>
    <cellStyle name="Comma 45 29" xfId="2650" xr:uid="{00000000-0005-0000-0000-0000560A0000}"/>
    <cellStyle name="Comma 45 3" xfId="2651" xr:uid="{00000000-0005-0000-0000-0000570A0000}"/>
    <cellStyle name="Comma 45 30" xfId="2652" xr:uid="{00000000-0005-0000-0000-0000580A0000}"/>
    <cellStyle name="Comma 45 31" xfId="2653" xr:uid="{00000000-0005-0000-0000-0000590A0000}"/>
    <cellStyle name="Comma 45 32" xfId="2654" xr:uid="{00000000-0005-0000-0000-00005A0A0000}"/>
    <cellStyle name="Comma 45 33" xfId="2655" xr:uid="{00000000-0005-0000-0000-00005B0A0000}"/>
    <cellStyle name="Comma 45 34" xfId="2656" xr:uid="{00000000-0005-0000-0000-00005C0A0000}"/>
    <cellStyle name="Comma 45 35" xfId="2657" xr:uid="{00000000-0005-0000-0000-00005D0A0000}"/>
    <cellStyle name="Comma 45 36" xfId="2658" xr:uid="{00000000-0005-0000-0000-00005E0A0000}"/>
    <cellStyle name="Comma 45 37" xfId="2659" xr:uid="{00000000-0005-0000-0000-00005F0A0000}"/>
    <cellStyle name="Comma 45 38" xfId="2660" xr:uid="{00000000-0005-0000-0000-0000600A0000}"/>
    <cellStyle name="Comma 45 39" xfId="2661" xr:uid="{00000000-0005-0000-0000-0000610A0000}"/>
    <cellStyle name="Comma 45 4" xfId="2662" xr:uid="{00000000-0005-0000-0000-0000620A0000}"/>
    <cellStyle name="Comma 45 40" xfId="2663" xr:uid="{00000000-0005-0000-0000-0000630A0000}"/>
    <cellStyle name="Comma 45 41" xfId="2664" xr:uid="{00000000-0005-0000-0000-0000640A0000}"/>
    <cellStyle name="Comma 45 42" xfId="2665" xr:uid="{00000000-0005-0000-0000-0000650A0000}"/>
    <cellStyle name="Comma 45 43" xfId="2666" xr:uid="{00000000-0005-0000-0000-0000660A0000}"/>
    <cellStyle name="Comma 45 44" xfId="2667" xr:uid="{00000000-0005-0000-0000-0000670A0000}"/>
    <cellStyle name="Comma 45 45" xfId="2668" xr:uid="{00000000-0005-0000-0000-0000680A0000}"/>
    <cellStyle name="Comma 45 46" xfId="2669" xr:uid="{00000000-0005-0000-0000-0000690A0000}"/>
    <cellStyle name="Comma 45 47" xfId="2670" xr:uid="{00000000-0005-0000-0000-00006A0A0000}"/>
    <cellStyle name="Comma 45 48" xfId="2671" xr:uid="{00000000-0005-0000-0000-00006B0A0000}"/>
    <cellStyle name="Comma 45 49" xfId="2672" xr:uid="{00000000-0005-0000-0000-00006C0A0000}"/>
    <cellStyle name="Comma 45 5" xfId="2673" xr:uid="{00000000-0005-0000-0000-00006D0A0000}"/>
    <cellStyle name="Comma 45 50" xfId="2674" xr:uid="{00000000-0005-0000-0000-00006E0A0000}"/>
    <cellStyle name="Comma 45 51" xfId="2675" xr:uid="{00000000-0005-0000-0000-00006F0A0000}"/>
    <cellStyle name="Comma 45 52" xfId="2676" xr:uid="{00000000-0005-0000-0000-0000700A0000}"/>
    <cellStyle name="Comma 45 53" xfId="2677" xr:uid="{00000000-0005-0000-0000-0000710A0000}"/>
    <cellStyle name="Comma 45 54" xfId="2678" xr:uid="{00000000-0005-0000-0000-0000720A0000}"/>
    <cellStyle name="Comma 45 55" xfId="2679" xr:uid="{00000000-0005-0000-0000-0000730A0000}"/>
    <cellStyle name="Comma 45 56" xfId="2680" xr:uid="{00000000-0005-0000-0000-0000740A0000}"/>
    <cellStyle name="Comma 45 57" xfId="2681" xr:uid="{00000000-0005-0000-0000-0000750A0000}"/>
    <cellStyle name="Comma 45 58" xfId="2682" xr:uid="{00000000-0005-0000-0000-0000760A0000}"/>
    <cellStyle name="Comma 45 59" xfId="2683" xr:uid="{00000000-0005-0000-0000-0000770A0000}"/>
    <cellStyle name="Comma 45 6" xfId="2684" xr:uid="{00000000-0005-0000-0000-0000780A0000}"/>
    <cellStyle name="Comma 45 60" xfId="2685" xr:uid="{00000000-0005-0000-0000-0000790A0000}"/>
    <cellStyle name="Comma 45 7" xfId="2686" xr:uid="{00000000-0005-0000-0000-00007A0A0000}"/>
    <cellStyle name="Comma 45 8" xfId="2687" xr:uid="{00000000-0005-0000-0000-00007B0A0000}"/>
    <cellStyle name="Comma 45 9" xfId="2688" xr:uid="{00000000-0005-0000-0000-00007C0A0000}"/>
    <cellStyle name="Comma 46" xfId="2689" xr:uid="{00000000-0005-0000-0000-00007D0A0000}"/>
    <cellStyle name="Comma 46 10" xfId="2690" xr:uid="{00000000-0005-0000-0000-00007E0A0000}"/>
    <cellStyle name="Comma 46 11" xfId="2691" xr:uid="{00000000-0005-0000-0000-00007F0A0000}"/>
    <cellStyle name="Comma 46 12" xfId="2692" xr:uid="{00000000-0005-0000-0000-0000800A0000}"/>
    <cellStyle name="Comma 46 13" xfId="2693" xr:uid="{00000000-0005-0000-0000-0000810A0000}"/>
    <cellStyle name="Comma 46 14" xfId="2694" xr:uid="{00000000-0005-0000-0000-0000820A0000}"/>
    <cellStyle name="Comma 46 15" xfId="2695" xr:uid="{00000000-0005-0000-0000-0000830A0000}"/>
    <cellStyle name="Comma 46 16" xfId="2696" xr:uid="{00000000-0005-0000-0000-0000840A0000}"/>
    <cellStyle name="Comma 46 17" xfId="2697" xr:uid="{00000000-0005-0000-0000-0000850A0000}"/>
    <cellStyle name="Comma 46 18" xfId="2698" xr:uid="{00000000-0005-0000-0000-0000860A0000}"/>
    <cellStyle name="Comma 46 19" xfId="2699" xr:uid="{00000000-0005-0000-0000-0000870A0000}"/>
    <cellStyle name="Comma 46 2" xfId="2700" xr:uid="{00000000-0005-0000-0000-0000880A0000}"/>
    <cellStyle name="Comma 46 2 2" xfId="2701" xr:uid="{00000000-0005-0000-0000-0000890A0000}"/>
    <cellStyle name="Comma 46 2 2 2" xfId="2702" xr:uid="{00000000-0005-0000-0000-00008A0A0000}"/>
    <cellStyle name="Comma 46 2 2 3" xfId="2703" xr:uid="{00000000-0005-0000-0000-00008B0A0000}"/>
    <cellStyle name="Comma 46 2 3" xfId="2704" xr:uid="{00000000-0005-0000-0000-00008C0A0000}"/>
    <cellStyle name="Comma 46 2 4" xfId="2705" xr:uid="{00000000-0005-0000-0000-00008D0A0000}"/>
    <cellStyle name="Comma 46 20" xfId="2706" xr:uid="{00000000-0005-0000-0000-00008E0A0000}"/>
    <cellStyle name="Comma 46 21" xfId="2707" xr:uid="{00000000-0005-0000-0000-00008F0A0000}"/>
    <cellStyle name="Comma 46 22" xfId="2708" xr:uid="{00000000-0005-0000-0000-0000900A0000}"/>
    <cellStyle name="Comma 46 23" xfId="2709" xr:uid="{00000000-0005-0000-0000-0000910A0000}"/>
    <cellStyle name="Comma 46 24" xfId="2710" xr:uid="{00000000-0005-0000-0000-0000920A0000}"/>
    <cellStyle name="Comma 46 25" xfId="2711" xr:uid="{00000000-0005-0000-0000-0000930A0000}"/>
    <cellStyle name="Comma 46 26" xfId="2712" xr:uid="{00000000-0005-0000-0000-0000940A0000}"/>
    <cellStyle name="Comma 46 27" xfId="2713" xr:uid="{00000000-0005-0000-0000-0000950A0000}"/>
    <cellStyle name="Comma 46 28" xfId="2714" xr:uid="{00000000-0005-0000-0000-0000960A0000}"/>
    <cellStyle name="Comma 46 29" xfId="2715" xr:uid="{00000000-0005-0000-0000-0000970A0000}"/>
    <cellStyle name="Comma 46 3" xfId="2716" xr:uid="{00000000-0005-0000-0000-0000980A0000}"/>
    <cellStyle name="Comma 46 3 2" xfId="2717" xr:uid="{00000000-0005-0000-0000-0000990A0000}"/>
    <cellStyle name="Comma 46 3 3" xfId="2718" xr:uid="{00000000-0005-0000-0000-00009A0A0000}"/>
    <cellStyle name="Comma 46 30" xfId="2719" xr:uid="{00000000-0005-0000-0000-00009B0A0000}"/>
    <cellStyle name="Comma 46 31" xfId="2720" xr:uid="{00000000-0005-0000-0000-00009C0A0000}"/>
    <cellStyle name="Comma 46 32" xfId="2721" xr:uid="{00000000-0005-0000-0000-00009D0A0000}"/>
    <cellStyle name="Comma 46 33" xfId="2722" xr:uid="{00000000-0005-0000-0000-00009E0A0000}"/>
    <cellStyle name="Comma 46 34" xfId="2723" xr:uid="{00000000-0005-0000-0000-00009F0A0000}"/>
    <cellStyle name="Comma 46 35" xfId="2724" xr:uid="{00000000-0005-0000-0000-0000A00A0000}"/>
    <cellStyle name="Comma 46 36" xfId="2725" xr:uid="{00000000-0005-0000-0000-0000A10A0000}"/>
    <cellStyle name="Comma 46 37" xfId="2726" xr:uid="{00000000-0005-0000-0000-0000A20A0000}"/>
    <cellStyle name="Comma 46 38" xfId="2727" xr:uid="{00000000-0005-0000-0000-0000A30A0000}"/>
    <cellStyle name="Comma 46 39" xfId="2728" xr:uid="{00000000-0005-0000-0000-0000A40A0000}"/>
    <cellStyle name="Comma 46 4" xfId="2729" xr:uid="{00000000-0005-0000-0000-0000A50A0000}"/>
    <cellStyle name="Comma 46 40" xfId="2730" xr:uid="{00000000-0005-0000-0000-0000A60A0000}"/>
    <cellStyle name="Comma 46 41" xfId="2731" xr:uid="{00000000-0005-0000-0000-0000A70A0000}"/>
    <cellStyle name="Comma 46 42" xfId="2732" xr:uid="{00000000-0005-0000-0000-0000A80A0000}"/>
    <cellStyle name="Comma 46 43" xfId="2733" xr:uid="{00000000-0005-0000-0000-0000A90A0000}"/>
    <cellStyle name="Comma 46 44" xfId="2734" xr:uid="{00000000-0005-0000-0000-0000AA0A0000}"/>
    <cellStyle name="Comma 46 45" xfId="2735" xr:uid="{00000000-0005-0000-0000-0000AB0A0000}"/>
    <cellStyle name="Comma 46 46" xfId="2736" xr:uid="{00000000-0005-0000-0000-0000AC0A0000}"/>
    <cellStyle name="Comma 46 47" xfId="2737" xr:uid="{00000000-0005-0000-0000-0000AD0A0000}"/>
    <cellStyle name="Comma 46 48" xfId="2738" xr:uid="{00000000-0005-0000-0000-0000AE0A0000}"/>
    <cellStyle name="Comma 46 49" xfId="2739" xr:uid="{00000000-0005-0000-0000-0000AF0A0000}"/>
    <cellStyle name="Comma 46 5" xfId="2740" xr:uid="{00000000-0005-0000-0000-0000B00A0000}"/>
    <cellStyle name="Comma 46 50" xfId="2741" xr:uid="{00000000-0005-0000-0000-0000B10A0000}"/>
    <cellStyle name="Comma 46 51" xfId="2742" xr:uid="{00000000-0005-0000-0000-0000B20A0000}"/>
    <cellStyle name="Comma 46 52" xfId="2743" xr:uid="{00000000-0005-0000-0000-0000B30A0000}"/>
    <cellStyle name="Comma 46 53" xfId="2744" xr:uid="{00000000-0005-0000-0000-0000B40A0000}"/>
    <cellStyle name="Comma 46 54" xfId="2745" xr:uid="{00000000-0005-0000-0000-0000B50A0000}"/>
    <cellStyle name="Comma 46 55" xfId="2746" xr:uid="{00000000-0005-0000-0000-0000B60A0000}"/>
    <cellStyle name="Comma 46 56" xfId="2747" xr:uid="{00000000-0005-0000-0000-0000B70A0000}"/>
    <cellStyle name="Comma 46 57" xfId="2748" xr:uid="{00000000-0005-0000-0000-0000B80A0000}"/>
    <cellStyle name="Comma 46 58" xfId="2749" xr:uid="{00000000-0005-0000-0000-0000B90A0000}"/>
    <cellStyle name="Comma 46 59" xfId="2750" xr:uid="{00000000-0005-0000-0000-0000BA0A0000}"/>
    <cellStyle name="Comma 46 6" xfId="2751" xr:uid="{00000000-0005-0000-0000-0000BB0A0000}"/>
    <cellStyle name="Comma 46 7" xfId="2752" xr:uid="{00000000-0005-0000-0000-0000BC0A0000}"/>
    <cellStyle name="Comma 46 8" xfId="2753" xr:uid="{00000000-0005-0000-0000-0000BD0A0000}"/>
    <cellStyle name="Comma 46 9" xfId="2754" xr:uid="{00000000-0005-0000-0000-0000BE0A0000}"/>
    <cellStyle name="Comma 47" xfId="2755" xr:uid="{00000000-0005-0000-0000-0000BF0A0000}"/>
    <cellStyle name="Comma 47 10" xfId="2756" xr:uid="{00000000-0005-0000-0000-0000C00A0000}"/>
    <cellStyle name="Comma 47 11" xfId="2757" xr:uid="{00000000-0005-0000-0000-0000C10A0000}"/>
    <cellStyle name="Comma 47 12" xfId="2758" xr:uid="{00000000-0005-0000-0000-0000C20A0000}"/>
    <cellStyle name="Comma 47 13" xfId="2759" xr:uid="{00000000-0005-0000-0000-0000C30A0000}"/>
    <cellStyle name="Comma 47 14" xfId="2760" xr:uid="{00000000-0005-0000-0000-0000C40A0000}"/>
    <cellStyle name="Comma 47 15" xfId="2761" xr:uid="{00000000-0005-0000-0000-0000C50A0000}"/>
    <cellStyle name="Comma 47 16" xfId="2762" xr:uid="{00000000-0005-0000-0000-0000C60A0000}"/>
    <cellStyle name="Comma 47 17" xfId="2763" xr:uid="{00000000-0005-0000-0000-0000C70A0000}"/>
    <cellStyle name="Comma 47 18" xfId="2764" xr:uid="{00000000-0005-0000-0000-0000C80A0000}"/>
    <cellStyle name="Comma 47 19" xfId="2765" xr:uid="{00000000-0005-0000-0000-0000C90A0000}"/>
    <cellStyle name="Comma 47 2" xfId="2766" xr:uid="{00000000-0005-0000-0000-0000CA0A0000}"/>
    <cellStyle name="Comma 47 20" xfId="2767" xr:uid="{00000000-0005-0000-0000-0000CB0A0000}"/>
    <cellStyle name="Comma 47 21" xfId="2768" xr:uid="{00000000-0005-0000-0000-0000CC0A0000}"/>
    <cellStyle name="Comma 47 22" xfId="2769" xr:uid="{00000000-0005-0000-0000-0000CD0A0000}"/>
    <cellStyle name="Comma 47 23" xfId="2770" xr:uid="{00000000-0005-0000-0000-0000CE0A0000}"/>
    <cellStyle name="Comma 47 24" xfId="2771" xr:uid="{00000000-0005-0000-0000-0000CF0A0000}"/>
    <cellStyle name="Comma 47 25" xfId="2772" xr:uid="{00000000-0005-0000-0000-0000D00A0000}"/>
    <cellStyle name="Comma 47 26" xfId="2773" xr:uid="{00000000-0005-0000-0000-0000D10A0000}"/>
    <cellStyle name="Comma 47 27" xfId="2774" xr:uid="{00000000-0005-0000-0000-0000D20A0000}"/>
    <cellStyle name="Comma 47 28" xfId="2775" xr:uid="{00000000-0005-0000-0000-0000D30A0000}"/>
    <cellStyle name="Comma 47 29" xfId="2776" xr:uid="{00000000-0005-0000-0000-0000D40A0000}"/>
    <cellStyle name="Comma 47 3" xfId="2777" xr:uid="{00000000-0005-0000-0000-0000D50A0000}"/>
    <cellStyle name="Comma 47 30" xfId="2778" xr:uid="{00000000-0005-0000-0000-0000D60A0000}"/>
    <cellStyle name="Comma 47 31" xfId="2779" xr:uid="{00000000-0005-0000-0000-0000D70A0000}"/>
    <cellStyle name="Comma 47 32" xfId="2780" xr:uid="{00000000-0005-0000-0000-0000D80A0000}"/>
    <cellStyle name="Comma 47 33" xfId="2781" xr:uid="{00000000-0005-0000-0000-0000D90A0000}"/>
    <cellStyle name="Comma 47 34" xfId="2782" xr:uid="{00000000-0005-0000-0000-0000DA0A0000}"/>
    <cellStyle name="Comma 47 35" xfId="2783" xr:uid="{00000000-0005-0000-0000-0000DB0A0000}"/>
    <cellStyle name="Comma 47 36" xfId="2784" xr:uid="{00000000-0005-0000-0000-0000DC0A0000}"/>
    <cellStyle name="Comma 47 37" xfId="2785" xr:uid="{00000000-0005-0000-0000-0000DD0A0000}"/>
    <cellStyle name="Comma 47 38" xfId="2786" xr:uid="{00000000-0005-0000-0000-0000DE0A0000}"/>
    <cellStyle name="Comma 47 39" xfId="2787" xr:uid="{00000000-0005-0000-0000-0000DF0A0000}"/>
    <cellStyle name="Comma 47 4" xfId="2788" xr:uid="{00000000-0005-0000-0000-0000E00A0000}"/>
    <cellStyle name="Comma 47 40" xfId="2789" xr:uid="{00000000-0005-0000-0000-0000E10A0000}"/>
    <cellStyle name="Comma 47 41" xfId="2790" xr:uid="{00000000-0005-0000-0000-0000E20A0000}"/>
    <cellStyle name="Comma 47 42" xfId="2791" xr:uid="{00000000-0005-0000-0000-0000E30A0000}"/>
    <cellStyle name="Comma 47 43" xfId="2792" xr:uid="{00000000-0005-0000-0000-0000E40A0000}"/>
    <cellStyle name="Comma 47 44" xfId="2793" xr:uid="{00000000-0005-0000-0000-0000E50A0000}"/>
    <cellStyle name="Comma 47 45" xfId="2794" xr:uid="{00000000-0005-0000-0000-0000E60A0000}"/>
    <cellStyle name="Comma 47 46" xfId="2795" xr:uid="{00000000-0005-0000-0000-0000E70A0000}"/>
    <cellStyle name="Comma 47 47" xfId="2796" xr:uid="{00000000-0005-0000-0000-0000E80A0000}"/>
    <cellStyle name="Comma 47 48" xfId="2797" xr:uid="{00000000-0005-0000-0000-0000E90A0000}"/>
    <cellStyle name="Comma 47 49" xfId="2798" xr:uid="{00000000-0005-0000-0000-0000EA0A0000}"/>
    <cellStyle name="Comma 47 5" xfId="2799" xr:uid="{00000000-0005-0000-0000-0000EB0A0000}"/>
    <cellStyle name="Comma 47 50" xfId="2800" xr:uid="{00000000-0005-0000-0000-0000EC0A0000}"/>
    <cellStyle name="Comma 47 51" xfId="2801" xr:uid="{00000000-0005-0000-0000-0000ED0A0000}"/>
    <cellStyle name="Comma 47 52" xfId="2802" xr:uid="{00000000-0005-0000-0000-0000EE0A0000}"/>
    <cellStyle name="Comma 47 53" xfId="2803" xr:uid="{00000000-0005-0000-0000-0000EF0A0000}"/>
    <cellStyle name="Comma 47 54" xfId="2804" xr:uid="{00000000-0005-0000-0000-0000F00A0000}"/>
    <cellStyle name="Comma 47 55" xfId="2805" xr:uid="{00000000-0005-0000-0000-0000F10A0000}"/>
    <cellStyle name="Comma 47 56" xfId="2806" xr:uid="{00000000-0005-0000-0000-0000F20A0000}"/>
    <cellStyle name="Comma 47 57" xfId="2807" xr:uid="{00000000-0005-0000-0000-0000F30A0000}"/>
    <cellStyle name="Comma 47 58" xfId="2808" xr:uid="{00000000-0005-0000-0000-0000F40A0000}"/>
    <cellStyle name="Comma 47 6" xfId="2809" xr:uid="{00000000-0005-0000-0000-0000F50A0000}"/>
    <cellStyle name="Comma 47 7" xfId="2810" xr:uid="{00000000-0005-0000-0000-0000F60A0000}"/>
    <cellStyle name="Comma 47 8" xfId="2811" xr:uid="{00000000-0005-0000-0000-0000F70A0000}"/>
    <cellStyle name="Comma 47 9" xfId="2812" xr:uid="{00000000-0005-0000-0000-0000F80A0000}"/>
    <cellStyle name="Comma 48" xfId="2813" xr:uid="{00000000-0005-0000-0000-0000F90A0000}"/>
    <cellStyle name="Comma 48 10" xfId="2814" xr:uid="{00000000-0005-0000-0000-0000FA0A0000}"/>
    <cellStyle name="Comma 48 11" xfId="2815" xr:uid="{00000000-0005-0000-0000-0000FB0A0000}"/>
    <cellStyle name="Comma 48 12" xfId="2816" xr:uid="{00000000-0005-0000-0000-0000FC0A0000}"/>
    <cellStyle name="Comma 48 13" xfId="2817" xr:uid="{00000000-0005-0000-0000-0000FD0A0000}"/>
    <cellStyle name="Comma 48 14" xfId="2818" xr:uid="{00000000-0005-0000-0000-0000FE0A0000}"/>
    <cellStyle name="Comma 48 15" xfId="2819" xr:uid="{00000000-0005-0000-0000-0000FF0A0000}"/>
    <cellStyle name="Comma 48 16" xfId="2820" xr:uid="{00000000-0005-0000-0000-0000000B0000}"/>
    <cellStyle name="Comma 48 17" xfId="2821" xr:uid="{00000000-0005-0000-0000-0000010B0000}"/>
    <cellStyle name="Comma 48 18" xfId="2822" xr:uid="{00000000-0005-0000-0000-0000020B0000}"/>
    <cellStyle name="Comma 48 19" xfId="2823" xr:uid="{00000000-0005-0000-0000-0000030B0000}"/>
    <cellStyle name="Comma 48 2" xfId="2824" xr:uid="{00000000-0005-0000-0000-0000040B0000}"/>
    <cellStyle name="Comma 48 20" xfId="2825" xr:uid="{00000000-0005-0000-0000-0000050B0000}"/>
    <cellStyle name="Comma 48 21" xfId="2826" xr:uid="{00000000-0005-0000-0000-0000060B0000}"/>
    <cellStyle name="Comma 48 22" xfId="2827" xr:uid="{00000000-0005-0000-0000-0000070B0000}"/>
    <cellStyle name="Comma 48 23" xfId="2828" xr:uid="{00000000-0005-0000-0000-0000080B0000}"/>
    <cellStyle name="Comma 48 24" xfId="2829" xr:uid="{00000000-0005-0000-0000-0000090B0000}"/>
    <cellStyle name="Comma 48 25" xfId="2830" xr:uid="{00000000-0005-0000-0000-00000A0B0000}"/>
    <cellStyle name="Comma 48 26" xfId="2831" xr:uid="{00000000-0005-0000-0000-00000B0B0000}"/>
    <cellStyle name="Comma 48 27" xfId="2832" xr:uid="{00000000-0005-0000-0000-00000C0B0000}"/>
    <cellStyle name="Comma 48 28" xfId="2833" xr:uid="{00000000-0005-0000-0000-00000D0B0000}"/>
    <cellStyle name="Comma 48 29" xfId="2834" xr:uid="{00000000-0005-0000-0000-00000E0B0000}"/>
    <cellStyle name="Comma 48 3" xfId="2835" xr:uid="{00000000-0005-0000-0000-00000F0B0000}"/>
    <cellStyle name="Comma 48 30" xfId="2836" xr:uid="{00000000-0005-0000-0000-0000100B0000}"/>
    <cellStyle name="Comma 48 31" xfId="2837" xr:uid="{00000000-0005-0000-0000-0000110B0000}"/>
    <cellStyle name="Comma 48 32" xfId="2838" xr:uid="{00000000-0005-0000-0000-0000120B0000}"/>
    <cellStyle name="Comma 48 33" xfId="2839" xr:uid="{00000000-0005-0000-0000-0000130B0000}"/>
    <cellStyle name="Comma 48 34" xfId="2840" xr:uid="{00000000-0005-0000-0000-0000140B0000}"/>
    <cellStyle name="Comma 48 35" xfId="2841" xr:uid="{00000000-0005-0000-0000-0000150B0000}"/>
    <cellStyle name="Comma 48 36" xfId="2842" xr:uid="{00000000-0005-0000-0000-0000160B0000}"/>
    <cellStyle name="Comma 48 37" xfId="2843" xr:uid="{00000000-0005-0000-0000-0000170B0000}"/>
    <cellStyle name="Comma 48 38" xfId="2844" xr:uid="{00000000-0005-0000-0000-0000180B0000}"/>
    <cellStyle name="Comma 48 39" xfId="2845" xr:uid="{00000000-0005-0000-0000-0000190B0000}"/>
    <cellStyle name="Comma 48 4" xfId="2846" xr:uid="{00000000-0005-0000-0000-00001A0B0000}"/>
    <cellStyle name="Comma 48 40" xfId="2847" xr:uid="{00000000-0005-0000-0000-00001B0B0000}"/>
    <cellStyle name="Comma 48 41" xfId="2848" xr:uid="{00000000-0005-0000-0000-00001C0B0000}"/>
    <cellStyle name="Comma 48 42" xfId="2849" xr:uid="{00000000-0005-0000-0000-00001D0B0000}"/>
    <cellStyle name="Comma 48 43" xfId="2850" xr:uid="{00000000-0005-0000-0000-00001E0B0000}"/>
    <cellStyle name="Comma 48 44" xfId="2851" xr:uid="{00000000-0005-0000-0000-00001F0B0000}"/>
    <cellStyle name="Comma 48 45" xfId="2852" xr:uid="{00000000-0005-0000-0000-0000200B0000}"/>
    <cellStyle name="Comma 48 46" xfId="2853" xr:uid="{00000000-0005-0000-0000-0000210B0000}"/>
    <cellStyle name="Comma 48 47" xfId="2854" xr:uid="{00000000-0005-0000-0000-0000220B0000}"/>
    <cellStyle name="Comma 48 48" xfId="2855" xr:uid="{00000000-0005-0000-0000-0000230B0000}"/>
    <cellStyle name="Comma 48 49" xfId="2856" xr:uid="{00000000-0005-0000-0000-0000240B0000}"/>
    <cellStyle name="Comma 48 5" xfId="2857" xr:uid="{00000000-0005-0000-0000-0000250B0000}"/>
    <cellStyle name="Comma 48 50" xfId="2858" xr:uid="{00000000-0005-0000-0000-0000260B0000}"/>
    <cellStyle name="Comma 48 51" xfId="2859" xr:uid="{00000000-0005-0000-0000-0000270B0000}"/>
    <cellStyle name="Comma 48 52" xfId="2860" xr:uid="{00000000-0005-0000-0000-0000280B0000}"/>
    <cellStyle name="Comma 48 53" xfId="2861" xr:uid="{00000000-0005-0000-0000-0000290B0000}"/>
    <cellStyle name="Comma 48 54" xfId="2862" xr:uid="{00000000-0005-0000-0000-00002A0B0000}"/>
    <cellStyle name="Comma 48 55" xfId="2863" xr:uid="{00000000-0005-0000-0000-00002B0B0000}"/>
    <cellStyle name="Comma 48 56" xfId="2864" xr:uid="{00000000-0005-0000-0000-00002C0B0000}"/>
    <cellStyle name="Comma 48 57" xfId="2865" xr:uid="{00000000-0005-0000-0000-00002D0B0000}"/>
    <cellStyle name="Comma 48 58" xfId="2866" xr:uid="{00000000-0005-0000-0000-00002E0B0000}"/>
    <cellStyle name="Comma 48 6" xfId="2867" xr:uid="{00000000-0005-0000-0000-00002F0B0000}"/>
    <cellStyle name="Comma 48 7" xfId="2868" xr:uid="{00000000-0005-0000-0000-0000300B0000}"/>
    <cellStyle name="Comma 48 8" xfId="2869" xr:uid="{00000000-0005-0000-0000-0000310B0000}"/>
    <cellStyle name="Comma 48 9" xfId="2870" xr:uid="{00000000-0005-0000-0000-0000320B0000}"/>
    <cellStyle name="Comma 49" xfId="2871" xr:uid="{00000000-0005-0000-0000-0000330B0000}"/>
    <cellStyle name="Comma 49 10" xfId="2872" xr:uid="{00000000-0005-0000-0000-0000340B0000}"/>
    <cellStyle name="Comma 49 11" xfId="2873" xr:uid="{00000000-0005-0000-0000-0000350B0000}"/>
    <cellStyle name="Comma 49 12" xfId="2874" xr:uid="{00000000-0005-0000-0000-0000360B0000}"/>
    <cellStyle name="Comma 49 13" xfId="2875" xr:uid="{00000000-0005-0000-0000-0000370B0000}"/>
    <cellStyle name="Comma 49 14" xfId="2876" xr:uid="{00000000-0005-0000-0000-0000380B0000}"/>
    <cellStyle name="Comma 49 15" xfId="2877" xr:uid="{00000000-0005-0000-0000-0000390B0000}"/>
    <cellStyle name="Comma 49 16" xfId="2878" xr:uid="{00000000-0005-0000-0000-00003A0B0000}"/>
    <cellStyle name="Comma 49 17" xfId="2879" xr:uid="{00000000-0005-0000-0000-00003B0B0000}"/>
    <cellStyle name="Comma 49 18" xfId="2880" xr:uid="{00000000-0005-0000-0000-00003C0B0000}"/>
    <cellStyle name="Comma 49 19" xfId="2881" xr:uid="{00000000-0005-0000-0000-00003D0B0000}"/>
    <cellStyle name="Comma 49 2" xfId="2882" xr:uid="{00000000-0005-0000-0000-00003E0B0000}"/>
    <cellStyle name="Comma 49 20" xfId="2883" xr:uid="{00000000-0005-0000-0000-00003F0B0000}"/>
    <cellStyle name="Comma 49 21" xfId="2884" xr:uid="{00000000-0005-0000-0000-0000400B0000}"/>
    <cellStyle name="Comma 49 22" xfId="2885" xr:uid="{00000000-0005-0000-0000-0000410B0000}"/>
    <cellStyle name="Comma 49 23" xfId="2886" xr:uid="{00000000-0005-0000-0000-0000420B0000}"/>
    <cellStyle name="Comma 49 24" xfId="2887" xr:uid="{00000000-0005-0000-0000-0000430B0000}"/>
    <cellStyle name="Comma 49 25" xfId="2888" xr:uid="{00000000-0005-0000-0000-0000440B0000}"/>
    <cellStyle name="Comma 49 26" xfId="2889" xr:uid="{00000000-0005-0000-0000-0000450B0000}"/>
    <cellStyle name="Comma 49 27" xfId="2890" xr:uid="{00000000-0005-0000-0000-0000460B0000}"/>
    <cellStyle name="Comma 49 28" xfId="2891" xr:uid="{00000000-0005-0000-0000-0000470B0000}"/>
    <cellStyle name="Comma 49 29" xfId="2892" xr:uid="{00000000-0005-0000-0000-0000480B0000}"/>
    <cellStyle name="Comma 49 3" xfId="2893" xr:uid="{00000000-0005-0000-0000-0000490B0000}"/>
    <cellStyle name="Comma 49 30" xfId="2894" xr:uid="{00000000-0005-0000-0000-00004A0B0000}"/>
    <cellStyle name="Comma 49 31" xfId="2895" xr:uid="{00000000-0005-0000-0000-00004B0B0000}"/>
    <cellStyle name="Comma 49 32" xfId="2896" xr:uid="{00000000-0005-0000-0000-00004C0B0000}"/>
    <cellStyle name="Comma 49 33" xfId="2897" xr:uid="{00000000-0005-0000-0000-00004D0B0000}"/>
    <cellStyle name="Comma 49 34" xfId="2898" xr:uid="{00000000-0005-0000-0000-00004E0B0000}"/>
    <cellStyle name="Comma 49 35" xfId="2899" xr:uid="{00000000-0005-0000-0000-00004F0B0000}"/>
    <cellStyle name="Comma 49 36" xfId="2900" xr:uid="{00000000-0005-0000-0000-0000500B0000}"/>
    <cellStyle name="Comma 49 37" xfId="2901" xr:uid="{00000000-0005-0000-0000-0000510B0000}"/>
    <cellStyle name="Comma 49 38" xfId="2902" xr:uid="{00000000-0005-0000-0000-0000520B0000}"/>
    <cellStyle name="Comma 49 39" xfId="2903" xr:uid="{00000000-0005-0000-0000-0000530B0000}"/>
    <cellStyle name="Comma 49 4" xfId="2904" xr:uid="{00000000-0005-0000-0000-0000540B0000}"/>
    <cellStyle name="Comma 49 40" xfId="2905" xr:uid="{00000000-0005-0000-0000-0000550B0000}"/>
    <cellStyle name="Comma 49 41" xfId="2906" xr:uid="{00000000-0005-0000-0000-0000560B0000}"/>
    <cellStyle name="Comma 49 42" xfId="2907" xr:uid="{00000000-0005-0000-0000-0000570B0000}"/>
    <cellStyle name="Comma 49 43" xfId="2908" xr:uid="{00000000-0005-0000-0000-0000580B0000}"/>
    <cellStyle name="Comma 49 44" xfId="2909" xr:uid="{00000000-0005-0000-0000-0000590B0000}"/>
    <cellStyle name="Comma 49 45" xfId="2910" xr:uid="{00000000-0005-0000-0000-00005A0B0000}"/>
    <cellStyle name="Comma 49 46" xfId="2911" xr:uid="{00000000-0005-0000-0000-00005B0B0000}"/>
    <cellStyle name="Comma 49 47" xfId="2912" xr:uid="{00000000-0005-0000-0000-00005C0B0000}"/>
    <cellStyle name="Comma 49 48" xfId="2913" xr:uid="{00000000-0005-0000-0000-00005D0B0000}"/>
    <cellStyle name="Comma 49 49" xfId="2914" xr:uid="{00000000-0005-0000-0000-00005E0B0000}"/>
    <cellStyle name="Comma 49 5" xfId="2915" xr:uid="{00000000-0005-0000-0000-00005F0B0000}"/>
    <cellStyle name="Comma 49 50" xfId="2916" xr:uid="{00000000-0005-0000-0000-0000600B0000}"/>
    <cellStyle name="Comma 49 51" xfId="2917" xr:uid="{00000000-0005-0000-0000-0000610B0000}"/>
    <cellStyle name="Comma 49 52" xfId="2918" xr:uid="{00000000-0005-0000-0000-0000620B0000}"/>
    <cellStyle name="Comma 49 53" xfId="2919" xr:uid="{00000000-0005-0000-0000-0000630B0000}"/>
    <cellStyle name="Comma 49 54" xfId="2920" xr:uid="{00000000-0005-0000-0000-0000640B0000}"/>
    <cellStyle name="Comma 49 55" xfId="2921" xr:uid="{00000000-0005-0000-0000-0000650B0000}"/>
    <cellStyle name="Comma 49 56" xfId="2922" xr:uid="{00000000-0005-0000-0000-0000660B0000}"/>
    <cellStyle name="Comma 49 57" xfId="2923" xr:uid="{00000000-0005-0000-0000-0000670B0000}"/>
    <cellStyle name="Comma 49 58" xfId="2924" xr:uid="{00000000-0005-0000-0000-0000680B0000}"/>
    <cellStyle name="Comma 49 6" xfId="2925" xr:uid="{00000000-0005-0000-0000-0000690B0000}"/>
    <cellStyle name="Comma 49 7" xfId="2926" xr:uid="{00000000-0005-0000-0000-00006A0B0000}"/>
    <cellStyle name="Comma 49 8" xfId="2927" xr:uid="{00000000-0005-0000-0000-00006B0B0000}"/>
    <cellStyle name="Comma 49 9" xfId="2928" xr:uid="{00000000-0005-0000-0000-00006C0B0000}"/>
    <cellStyle name="Comma 5" xfId="2929" xr:uid="{00000000-0005-0000-0000-00006D0B0000}"/>
    <cellStyle name="Comma 5 10" xfId="2930" xr:uid="{00000000-0005-0000-0000-00006E0B0000}"/>
    <cellStyle name="Comma 5 11" xfId="2931" xr:uid="{00000000-0005-0000-0000-00006F0B0000}"/>
    <cellStyle name="Comma 5 12" xfId="2932" xr:uid="{00000000-0005-0000-0000-0000700B0000}"/>
    <cellStyle name="Comma 5 13" xfId="2933" xr:uid="{00000000-0005-0000-0000-0000710B0000}"/>
    <cellStyle name="Comma 5 14" xfId="2934" xr:uid="{00000000-0005-0000-0000-0000720B0000}"/>
    <cellStyle name="Comma 5 15" xfId="2935" xr:uid="{00000000-0005-0000-0000-0000730B0000}"/>
    <cellStyle name="Comma 5 16" xfId="2936" xr:uid="{00000000-0005-0000-0000-0000740B0000}"/>
    <cellStyle name="Comma 5 17" xfId="2937" xr:uid="{00000000-0005-0000-0000-0000750B0000}"/>
    <cellStyle name="Comma 5 18" xfId="2938" xr:uid="{00000000-0005-0000-0000-0000760B0000}"/>
    <cellStyle name="Comma 5 19" xfId="2939" xr:uid="{00000000-0005-0000-0000-0000770B0000}"/>
    <cellStyle name="Comma 5 2" xfId="2940" xr:uid="{00000000-0005-0000-0000-0000780B0000}"/>
    <cellStyle name="Comma 5 2 2" xfId="2941" xr:uid="{00000000-0005-0000-0000-0000790B0000}"/>
    <cellStyle name="Comma 5 2 2 2" xfId="2942" xr:uid="{00000000-0005-0000-0000-00007A0B0000}"/>
    <cellStyle name="Comma 5 2 3" xfId="2943" xr:uid="{00000000-0005-0000-0000-00007B0B0000}"/>
    <cellStyle name="Comma 5 2 3 2" xfId="2944" xr:uid="{00000000-0005-0000-0000-00007C0B0000}"/>
    <cellStyle name="Comma 5 2 4" xfId="2945" xr:uid="{00000000-0005-0000-0000-00007D0B0000}"/>
    <cellStyle name="Comma 5 2 4 2" xfId="2946" xr:uid="{00000000-0005-0000-0000-00007E0B0000}"/>
    <cellStyle name="Comma 5 2 5" xfId="2947" xr:uid="{00000000-0005-0000-0000-00007F0B0000}"/>
    <cellStyle name="Comma 5 2 5 2" xfId="2948" xr:uid="{00000000-0005-0000-0000-0000800B0000}"/>
    <cellStyle name="Comma 5 2 6" xfId="2949" xr:uid="{00000000-0005-0000-0000-0000810B0000}"/>
    <cellStyle name="Comma 5 2 6 2" xfId="2950" xr:uid="{00000000-0005-0000-0000-0000820B0000}"/>
    <cellStyle name="Comma 5 2 7" xfId="2951" xr:uid="{00000000-0005-0000-0000-0000830B0000}"/>
    <cellStyle name="Comma 5 2 8" xfId="2952" xr:uid="{00000000-0005-0000-0000-0000840B0000}"/>
    <cellStyle name="Comma 5 20" xfId="2953" xr:uid="{00000000-0005-0000-0000-0000850B0000}"/>
    <cellStyle name="Comma 5 21" xfId="2954" xr:uid="{00000000-0005-0000-0000-0000860B0000}"/>
    <cellStyle name="Comma 5 22" xfId="2955" xr:uid="{00000000-0005-0000-0000-0000870B0000}"/>
    <cellStyle name="Comma 5 23" xfId="2956" xr:uid="{00000000-0005-0000-0000-0000880B0000}"/>
    <cellStyle name="Comma 5 24" xfId="2957" xr:uid="{00000000-0005-0000-0000-0000890B0000}"/>
    <cellStyle name="Comma 5 25" xfId="2958" xr:uid="{00000000-0005-0000-0000-00008A0B0000}"/>
    <cellStyle name="Comma 5 26" xfId="2959" xr:uid="{00000000-0005-0000-0000-00008B0B0000}"/>
    <cellStyle name="Comma 5 27" xfId="2960" xr:uid="{00000000-0005-0000-0000-00008C0B0000}"/>
    <cellStyle name="Comma 5 28" xfId="2961" xr:uid="{00000000-0005-0000-0000-00008D0B0000}"/>
    <cellStyle name="Comma 5 29" xfId="2962" xr:uid="{00000000-0005-0000-0000-00008E0B0000}"/>
    <cellStyle name="Comma 5 3" xfId="2963" xr:uid="{00000000-0005-0000-0000-00008F0B0000}"/>
    <cellStyle name="Comma 5 3 2" xfId="2964" xr:uid="{00000000-0005-0000-0000-0000900B0000}"/>
    <cellStyle name="Comma 5 3 2 2" xfId="2965" xr:uid="{00000000-0005-0000-0000-0000910B0000}"/>
    <cellStyle name="Comma 5 3 3" xfId="2966" xr:uid="{00000000-0005-0000-0000-0000920B0000}"/>
    <cellStyle name="Comma 5 3 3 2" xfId="2967" xr:uid="{00000000-0005-0000-0000-0000930B0000}"/>
    <cellStyle name="Comma 5 3 4" xfId="2968" xr:uid="{00000000-0005-0000-0000-0000940B0000}"/>
    <cellStyle name="Comma 5 3 4 2" xfId="2969" xr:uid="{00000000-0005-0000-0000-0000950B0000}"/>
    <cellStyle name="Comma 5 3 5" xfId="2970" xr:uid="{00000000-0005-0000-0000-0000960B0000}"/>
    <cellStyle name="Comma 5 3 5 2" xfId="2971" xr:uid="{00000000-0005-0000-0000-0000970B0000}"/>
    <cellStyle name="Comma 5 3 6" xfId="2972" xr:uid="{00000000-0005-0000-0000-0000980B0000}"/>
    <cellStyle name="Comma 5 3 6 2" xfId="2973" xr:uid="{00000000-0005-0000-0000-0000990B0000}"/>
    <cellStyle name="Comma 5 30" xfId="2974" xr:uid="{00000000-0005-0000-0000-00009A0B0000}"/>
    <cellStyle name="Comma 5 31" xfId="2975" xr:uid="{00000000-0005-0000-0000-00009B0B0000}"/>
    <cellStyle name="Comma 5 32" xfId="2976" xr:uid="{00000000-0005-0000-0000-00009C0B0000}"/>
    <cellStyle name="Comma 5 33" xfId="2977" xr:uid="{00000000-0005-0000-0000-00009D0B0000}"/>
    <cellStyle name="Comma 5 34" xfId="2978" xr:uid="{00000000-0005-0000-0000-00009E0B0000}"/>
    <cellStyle name="Comma 5 35" xfId="2979" xr:uid="{00000000-0005-0000-0000-00009F0B0000}"/>
    <cellStyle name="Comma 5 36" xfId="2980" xr:uid="{00000000-0005-0000-0000-0000A00B0000}"/>
    <cellStyle name="Comma 5 37" xfId="2981" xr:uid="{00000000-0005-0000-0000-0000A10B0000}"/>
    <cellStyle name="Comma 5 38" xfId="2982" xr:uid="{00000000-0005-0000-0000-0000A20B0000}"/>
    <cellStyle name="Comma 5 39" xfId="2983" xr:uid="{00000000-0005-0000-0000-0000A30B0000}"/>
    <cellStyle name="Comma 5 4" xfId="2984" xr:uid="{00000000-0005-0000-0000-0000A40B0000}"/>
    <cellStyle name="Comma 5 4 2" xfId="2985" xr:uid="{00000000-0005-0000-0000-0000A50B0000}"/>
    <cellStyle name="Comma 5 4 2 2" xfId="2986" xr:uid="{00000000-0005-0000-0000-0000A60B0000}"/>
    <cellStyle name="Comma 5 4 3" xfId="2987" xr:uid="{00000000-0005-0000-0000-0000A70B0000}"/>
    <cellStyle name="Comma 5 4 3 2" xfId="2988" xr:uid="{00000000-0005-0000-0000-0000A80B0000}"/>
    <cellStyle name="Comma 5 4 4" xfId="2989" xr:uid="{00000000-0005-0000-0000-0000A90B0000}"/>
    <cellStyle name="Comma 5 4 4 2" xfId="2990" xr:uid="{00000000-0005-0000-0000-0000AA0B0000}"/>
    <cellStyle name="Comma 5 4 5" xfId="2991" xr:uid="{00000000-0005-0000-0000-0000AB0B0000}"/>
    <cellStyle name="Comma 5 4 5 2" xfId="2992" xr:uid="{00000000-0005-0000-0000-0000AC0B0000}"/>
    <cellStyle name="Comma 5 4 6" xfId="2993" xr:uid="{00000000-0005-0000-0000-0000AD0B0000}"/>
    <cellStyle name="Comma 5 4 6 2" xfId="2994" xr:uid="{00000000-0005-0000-0000-0000AE0B0000}"/>
    <cellStyle name="Comma 5 40" xfId="2995" xr:uid="{00000000-0005-0000-0000-0000AF0B0000}"/>
    <cellStyle name="Comma 5 41" xfId="2996" xr:uid="{00000000-0005-0000-0000-0000B00B0000}"/>
    <cellStyle name="Comma 5 42" xfId="2997" xr:uid="{00000000-0005-0000-0000-0000B10B0000}"/>
    <cellStyle name="Comma 5 43" xfId="2998" xr:uid="{00000000-0005-0000-0000-0000B20B0000}"/>
    <cellStyle name="Comma 5 44" xfId="2999" xr:uid="{00000000-0005-0000-0000-0000B30B0000}"/>
    <cellStyle name="Comma 5 45" xfId="3000" xr:uid="{00000000-0005-0000-0000-0000B40B0000}"/>
    <cellStyle name="Comma 5 46" xfId="3001" xr:uid="{00000000-0005-0000-0000-0000B50B0000}"/>
    <cellStyle name="Comma 5 47" xfId="3002" xr:uid="{00000000-0005-0000-0000-0000B60B0000}"/>
    <cellStyle name="Comma 5 48" xfId="3003" xr:uid="{00000000-0005-0000-0000-0000B70B0000}"/>
    <cellStyle name="Comma 5 49" xfId="3004" xr:uid="{00000000-0005-0000-0000-0000B80B0000}"/>
    <cellStyle name="Comma 5 5" xfId="3005" xr:uid="{00000000-0005-0000-0000-0000B90B0000}"/>
    <cellStyle name="Comma 5 5 2" xfId="3006" xr:uid="{00000000-0005-0000-0000-0000BA0B0000}"/>
    <cellStyle name="Comma 5 5 2 2" xfId="3007" xr:uid="{00000000-0005-0000-0000-0000BB0B0000}"/>
    <cellStyle name="Comma 5 5 3" xfId="3008" xr:uid="{00000000-0005-0000-0000-0000BC0B0000}"/>
    <cellStyle name="Comma 5 5 3 2" xfId="3009" xr:uid="{00000000-0005-0000-0000-0000BD0B0000}"/>
    <cellStyle name="Comma 5 5 4" xfId="3010" xr:uid="{00000000-0005-0000-0000-0000BE0B0000}"/>
    <cellStyle name="Comma 5 5 4 2" xfId="3011" xr:uid="{00000000-0005-0000-0000-0000BF0B0000}"/>
    <cellStyle name="Comma 5 5 5" xfId="3012" xr:uid="{00000000-0005-0000-0000-0000C00B0000}"/>
    <cellStyle name="Comma 5 5 5 2" xfId="3013" xr:uid="{00000000-0005-0000-0000-0000C10B0000}"/>
    <cellStyle name="Comma 5 5 6" xfId="3014" xr:uid="{00000000-0005-0000-0000-0000C20B0000}"/>
    <cellStyle name="Comma 5 5 6 2" xfId="3015" xr:uid="{00000000-0005-0000-0000-0000C30B0000}"/>
    <cellStyle name="Comma 5 50" xfId="3016" xr:uid="{00000000-0005-0000-0000-0000C40B0000}"/>
    <cellStyle name="Comma 5 51" xfId="3017" xr:uid="{00000000-0005-0000-0000-0000C50B0000}"/>
    <cellStyle name="Comma 5 52" xfId="3018" xr:uid="{00000000-0005-0000-0000-0000C60B0000}"/>
    <cellStyle name="Comma 5 53" xfId="3019" xr:uid="{00000000-0005-0000-0000-0000C70B0000}"/>
    <cellStyle name="Comma 5 54" xfId="3020" xr:uid="{00000000-0005-0000-0000-0000C80B0000}"/>
    <cellStyle name="Comma 5 55" xfId="3021" xr:uid="{00000000-0005-0000-0000-0000C90B0000}"/>
    <cellStyle name="Comma 5 56" xfId="3022" xr:uid="{00000000-0005-0000-0000-0000CA0B0000}"/>
    <cellStyle name="Comma 5 56 2" xfId="3023" xr:uid="{00000000-0005-0000-0000-0000CB0B0000}"/>
    <cellStyle name="Comma 5 57" xfId="3024" xr:uid="{00000000-0005-0000-0000-0000CC0B0000}"/>
    <cellStyle name="Comma 5 58" xfId="3025" xr:uid="{00000000-0005-0000-0000-0000CD0B0000}"/>
    <cellStyle name="Comma 5 59" xfId="3026" xr:uid="{00000000-0005-0000-0000-0000CE0B0000}"/>
    <cellStyle name="Comma 5 6" xfId="3027" xr:uid="{00000000-0005-0000-0000-0000CF0B0000}"/>
    <cellStyle name="Comma 5 6 2" xfId="3028" xr:uid="{00000000-0005-0000-0000-0000D00B0000}"/>
    <cellStyle name="Comma 5 6 2 2" xfId="3029" xr:uid="{00000000-0005-0000-0000-0000D10B0000}"/>
    <cellStyle name="Comma 5 6 3" xfId="3030" xr:uid="{00000000-0005-0000-0000-0000D20B0000}"/>
    <cellStyle name="Comma 5 6 3 2" xfId="3031" xr:uid="{00000000-0005-0000-0000-0000D30B0000}"/>
    <cellStyle name="Comma 5 6 4" xfId="3032" xr:uid="{00000000-0005-0000-0000-0000D40B0000}"/>
    <cellStyle name="Comma 5 6 4 2" xfId="3033" xr:uid="{00000000-0005-0000-0000-0000D50B0000}"/>
    <cellStyle name="Comma 5 6 5" xfId="3034" xr:uid="{00000000-0005-0000-0000-0000D60B0000}"/>
    <cellStyle name="Comma 5 6 5 2" xfId="3035" xr:uid="{00000000-0005-0000-0000-0000D70B0000}"/>
    <cellStyle name="Comma 5 6 6" xfId="3036" xr:uid="{00000000-0005-0000-0000-0000D80B0000}"/>
    <cellStyle name="Comma 5 6 6 2" xfId="3037" xr:uid="{00000000-0005-0000-0000-0000D90B0000}"/>
    <cellStyle name="Comma 5 60" xfId="3038" xr:uid="{00000000-0005-0000-0000-0000DA0B0000}"/>
    <cellStyle name="Comma 5 7" xfId="3039" xr:uid="{00000000-0005-0000-0000-0000DB0B0000}"/>
    <cellStyle name="Comma 5 7 2" xfId="3040" xr:uid="{00000000-0005-0000-0000-0000DC0B0000}"/>
    <cellStyle name="Comma 5 7 2 2" xfId="3041" xr:uid="{00000000-0005-0000-0000-0000DD0B0000}"/>
    <cellStyle name="Comma 5 7 3" xfId="3042" xr:uid="{00000000-0005-0000-0000-0000DE0B0000}"/>
    <cellStyle name="Comma 5 7 3 2" xfId="3043" xr:uid="{00000000-0005-0000-0000-0000DF0B0000}"/>
    <cellStyle name="Comma 5 7 4" xfId="3044" xr:uid="{00000000-0005-0000-0000-0000E00B0000}"/>
    <cellStyle name="Comma 5 7 4 2" xfId="3045" xr:uid="{00000000-0005-0000-0000-0000E10B0000}"/>
    <cellStyle name="Comma 5 7 5" xfId="3046" xr:uid="{00000000-0005-0000-0000-0000E20B0000}"/>
    <cellStyle name="Comma 5 7 5 2" xfId="3047" xr:uid="{00000000-0005-0000-0000-0000E30B0000}"/>
    <cellStyle name="Comma 5 7 6" xfId="3048" xr:uid="{00000000-0005-0000-0000-0000E40B0000}"/>
    <cellStyle name="Comma 5 7 6 2" xfId="3049" xr:uid="{00000000-0005-0000-0000-0000E50B0000}"/>
    <cellStyle name="Comma 5 8" xfId="3050" xr:uid="{00000000-0005-0000-0000-0000E60B0000}"/>
    <cellStyle name="Comma 5 9" xfId="3051" xr:uid="{00000000-0005-0000-0000-0000E70B0000}"/>
    <cellStyle name="Comma 50" xfId="3052" xr:uid="{00000000-0005-0000-0000-0000E80B0000}"/>
    <cellStyle name="Comma 50 10" xfId="3053" xr:uid="{00000000-0005-0000-0000-0000E90B0000}"/>
    <cellStyle name="Comma 50 11" xfId="3054" xr:uid="{00000000-0005-0000-0000-0000EA0B0000}"/>
    <cellStyle name="Comma 50 12" xfId="3055" xr:uid="{00000000-0005-0000-0000-0000EB0B0000}"/>
    <cellStyle name="Comma 50 13" xfId="3056" xr:uid="{00000000-0005-0000-0000-0000EC0B0000}"/>
    <cellStyle name="Comma 50 14" xfId="3057" xr:uid="{00000000-0005-0000-0000-0000ED0B0000}"/>
    <cellStyle name="Comma 50 15" xfId="3058" xr:uid="{00000000-0005-0000-0000-0000EE0B0000}"/>
    <cellStyle name="Comma 50 16" xfId="3059" xr:uid="{00000000-0005-0000-0000-0000EF0B0000}"/>
    <cellStyle name="Comma 50 17" xfId="3060" xr:uid="{00000000-0005-0000-0000-0000F00B0000}"/>
    <cellStyle name="Comma 50 18" xfId="3061" xr:uid="{00000000-0005-0000-0000-0000F10B0000}"/>
    <cellStyle name="Comma 50 19" xfId="3062" xr:uid="{00000000-0005-0000-0000-0000F20B0000}"/>
    <cellStyle name="Comma 50 2" xfId="3063" xr:uid="{00000000-0005-0000-0000-0000F30B0000}"/>
    <cellStyle name="Comma 50 20" xfId="3064" xr:uid="{00000000-0005-0000-0000-0000F40B0000}"/>
    <cellStyle name="Comma 50 21" xfId="3065" xr:uid="{00000000-0005-0000-0000-0000F50B0000}"/>
    <cellStyle name="Comma 50 22" xfId="3066" xr:uid="{00000000-0005-0000-0000-0000F60B0000}"/>
    <cellStyle name="Comma 50 23" xfId="3067" xr:uid="{00000000-0005-0000-0000-0000F70B0000}"/>
    <cellStyle name="Comma 50 24" xfId="3068" xr:uid="{00000000-0005-0000-0000-0000F80B0000}"/>
    <cellStyle name="Comma 50 25" xfId="3069" xr:uid="{00000000-0005-0000-0000-0000F90B0000}"/>
    <cellStyle name="Comma 50 26" xfId="3070" xr:uid="{00000000-0005-0000-0000-0000FA0B0000}"/>
    <cellStyle name="Comma 50 27" xfId="3071" xr:uid="{00000000-0005-0000-0000-0000FB0B0000}"/>
    <cellStyle name="Comma 50 28" xfId="3072" xr:uid="{00000000-0005-0000-0000-0000FC0B0000}"/>
    <cellStyle name="Comma 50 29" xfId="3073" xr:uid="{00000000-0005-0000-0000-0000FD0B0000}"/>
    <cellStyle name="Comma 50 3" xfId="3074" xr:uid="{00000000-0005-0000-0000-0000FE0B0000}"/>
    <cellStyle name="Comma 50 30" xfId="3075" xr:uid="{00000000-0005-0000-0000-0000FF0B0000}"/>
    <cellStyle name="Comma 50 31" xfId="3076" xr:uid="{00000000-0005-0000-0000-0000000C0000}"/>
    <cellStyle name="Comma 50 32" xfId="3077" xr:uid="{00000000-0005-0000-0000-0000010C0000}"/>
    <cellStyle name="Comma 50 33" xfId="3078" xr:uid="{00000000-0005-0000-0000-0000020C0000}"/>
    <cellStyle name="Comma 50 34" xfId="3079" xr:uid="{00000000-0005-0000-0000-0000030C0000}"/>
    <cellStyle name="Comma 50 35" xfId="3080" xr:uid="{00000000-0005-0000-0000-0000040C0000}"/>
    <cellStyle name="Comma 50 36" xfId="3081" xr:uid="{00000000-0005-0000-0000-0000050C0000}"/>
    <cellStyle name="Comma 50 37" xfId="3082" xr:uid="{00000000-0005-0000-0000-0000060C0000}"/>
    <cellStyle name="Comma 50 38" xfId="3083" xr:uid="{00000000-0005-0000-0000-0000070C0000}"/>
    <cellStyle name="Comma 50 39" xfId="3084" xr:uid="{00000000-0005-0000-0000-0000080C0000}"/>
    <cellStyle name="Comma 50 4" xfId="3085" xr:uid="{00000000-0005-0000-0000-0000090C0000}"/>
    <cellStyle name="Comma 50 40" xfId="3086" xr:uid="{00000000-0005-0000-0000-00000A0C0000}"/>
    <cellStyle name="Comma 50 41" xfId="3087" xr:uid="{00000000-0005-0000-0000-00000B0C0000}"/>
    <cellStyle name="Comma 50 42" xfId="3088" xr:uid="{00000000-0005-0000-0000-00000C0C0000}"/>
    <cellStyle name="Comma 50 43" xfId="3089" xr:uid="{00000000-0005-0000-0000-00000D0C0000}"/>
    <cellStyle name="Comma 50 44" xfId="3090" xr:uid="{00000000-0005-0000-0000-00000E0C0000}"/>
    <cellStyle name="Comma 50 45" xfId="3091" xr:uid="{00000000-0005-0000-0000-00000F0C0000}"/>
    <cellStyle name="Comma 50 46" xfId="3092" xr:uid="{00000000-0005-0000-0000-0000100C0000}"/>
    <cellStyle name="Comma 50 47" xfId="3093" xr:uid="{00000000-0005-0000-0000-0000110C0000}"/>
    <cellStyle name="Comma 50 48" xfId="3094" xr:uid="{00000000-0005-0000-0000-0000120C0000}"/>
    <cellStyle name="Comma 50 49" xfId="3095" xr:uid="{00000000-0005-0000-0000-0000130C0000}"/>
    <cellStyle name="Comma 50 5" xfId="3096" xr:uid="{00000000-0005-0000-0000-0000140C0000}"/>
    <cellStyle name="Comma 50 50" xfId="3097" xr:uid="{00000000-0005-0000-0000-0000150C0000}"/>
    <cellStyle name="Comma 50 51" xfId="3098" xr:uid="{00000000-0005-0000-0000-0000160C0000}"/>
    <cellStyle name="Comma 50 52" xfId="3099" xr:uid="{00000000-0005-0000-0000-0000170C0000}"/>
    <cellStyle name="Comma 50 53" xfId="3100" xr:uid="{00000000-0005-0000-0000-0000180C0000}"/>
    <cellStyle name="Comma 50 54" xfId="3101" xr:uid="{00000000-0005-0000-0000-0000190C0000}"/>
    <cellStyle name="Comma 50 55" xfId="3102" xr:uid="{00000000-0005-0000-0000-00001A0C0000}"/>
    <cellStyle name="Comma 50 56" xfId="3103" xr:uid="{00000000-0005-0000-0000-00001B0C0000}"/>
    <cellStyle name="Comma 50 57" xfId="3104" xr:uid="{00000000-0005-0000-0000-00001C0C0000}"/>
    <cellStyle name="Comma 50 58" xfId="3105" xr:uid="{00000000-0005-0000-0000-00001D0C0000}"/>
    <cellStyle name="Comma 50 59" xfId="3106" xr:uid="{00000000-0005-0000-0000-00001E0C0000}"/>
    <cellStyle name="Comma 50 6" xfId="3107" xr:uid="{00000000-0005-0000-0000-00001F0C0000}"/>
    <cellStyle name="Comma 50 60" xfId="3108" xr:uid="{00000000-0005-0000-0000-0000200C0000}"/>
    <cellStyle name="Comma 50 7" xfId="3109" xr:uid="{00000000-0005-0000-0000-0000210C0000}"/>
    <cellStyle name="Comma 50 8" xfId="3110" xr:uid="{00000000-0005-0000-0000-0000220C0000}"/>
    <cellStyle name="Comma 50 9" xfId="3111" xr:uid="{00000000-0005-0000-0000-0000230C0000}"/>
    <cellStyle name="Comma 51" xfId="3112" xr:uid="{00000000-0005-0000-0000-0000240C0000}"/>
    <cellStyle name="Comma 51 10" xfId="3113" xr:uid="{00000000-0005-0000-0000-0000250C0000}"/>
    <cellStyle name="Comma 51 11" xfId="3114" xr:uid="{00000000-0005-0000-0000-0000260C0000}"/>
    <cellStyle name="Comma 51 12" xfId="3115" xr:uid="{00000000-0005-0000-0000-0000270C0000}"/>
    <cellStyle name="Comma 51 13" xfId="3116" xr:uid="{00000000-0005-0000-0000-0000280C0000}"/>
    <cellStyle name="Comma 51 14" xfId="3117" xr:uid="{00000000-0005-0000-0000-0000290C0000}"/>
    <cellStyle name="Comma 51 15" xfId="3118" xr:uid="{00000000-0005-0000-0000-00002A0C0000}"/>
    <cellStyle name="Comma 51 16" xfId="3119" xr:uid="{00000000-0005-0000-0000-00002B0C0000}"/>
    <cellStyle name="Comma 51 17" xfId="3120" xr:uid="{00000000-0005-0000-0000-00002C0C0000}"/>
    <cellStyle name="Comma 51 18" xfId="3121" xr:uid="{00000000-0005-0000-0000-00002D0C0000}"/>
    <cellStyle name="Comma 51 19" xfId="3122" xr:uid="{00000000-0005-0000-0000-00002E0C0000}"/>
    <cellStyle name="Comma 51 2" xfId="3123" xr:uid="{00000000-0005-0000-0000-00002F0C0000}"/>
    <cellStyle name="Comma 51 20" xfId="3124" xr:uid="{00000000-0005-0000-0000-0000300C0000}"/>
    <cellStyle name="Comma 51 21" xfId="3125" xr:uid="{00000000-0005-0000-0000-0000310C0000}"/>
    <cellStyle name="Comma 51 22" xfId="3126" xr:uid="{00000000-0005-0000-0000-0000320C0000}"/>
    <cellStyle name="Comma 51 23" xfId="3127" xr:uid="{00000000-0005-0000-0000-0000330C0000}"/>
    <cellStyle name="Comma 51 24" xfId="3128" xr:uid="{00000000-0005-0000-0000-0000340C0000}"/>
    <cellStyle name="Comma 51 25" xfId="3129" xr:uid="{00000000-0005-0000-0000-0000350C0000}"/>
    <cellStyle name="Comma 51 26" xfId="3130" xr:uid="{00000000-0005-0000-0000-0000360C0000}"/>
    <cellStyle name="Comma 51 27" xfId="3131" xr:uid="{00000000-0005-0000-0000-0000370C0000}"/>
    <cellStyle name="Comma 51 28" xfId="3132" xr:uid="{00000000-0005-0000-0000-0000380C0000}"/>
    <cellStyle name="Comma 51 29" xfId="3133" xr:uid="{00000000-0005-0000-0000-0000390C0000}"/>
    <cellStyle name="Comma 51 3" xfId="3134" xr:uid="{00000000-0005-0000-0000-00003A0C0000}"/>
    <cellStyle name="Comma 51 30" xfId="3135" xr:uid="{00000000-0005-0000-0000-00003B0C0000}"/>
    <cellStyle name="Comma 51 31" xfId="3136" xr:uid="{00000000-0005-0000-0000-00003C0C0000}"/>
    <cellStyle name="Comma 51 32" xfId="3137" xr:uid="{00000000-0005-0000-0000-00003D0C0000}"/>
    <cellStyle name="Comma 51 33" xfId="3138" xr:uid="{00000000-0005-0000-0000-00003E0C0000}"/>
    <cellStyle name="Comma 51 34" xfId="3139" xr:uid="{00000000-0005-0000-0000-00003F0C0000}"/>
    <cellStyle name="Comma 51 35" xfId="3140" xr:uid="{00000000-0005-0000-0000-0000400C0000}"/>
    <cellStyle name="Comma 51 36" xfId="3141" xr:uid="{00000000-0005-0000-0000-0000410C0000}"/>
    <cellStyle name="Comma 51 37" xfId="3142" xr:uid="{00000000-0005-0000-0000-0000420C0000}"/>
    <cellStyle name="Comma 51 38" xfId="3143" xr:uid="{00000000-0005-0000-0000-0000430C0000}"/>
    <cellStyle name="Comma 51 39" xfId="3144" xr:uid="{00000000-0005-0000-0000-0000440C0000}"/>
    <cellStyle name="Comma 51 4" xfId="3145" xr:uid="{00000000-0005-0000-0000-0000450C0000}"/>
    <cellStyle name="Comma 51 40" xfId="3146" xr:uid="{00000000-0005-0000-0000-0000460C0000}"/>
    <cellStyle name="Comma 51 41" xfId="3147" xr:uid="{00000000-0005-0000-0000-0000470C0000}"/>
    <cellStyle name="Comma 51 42" xfId="3148" xr:uid="{00000000-0005-0000-0000-0000480C0000}"/>
    <cellStyle name="Comma 51 43" xfId="3149" xr:uid="{00000000-0005-0000-0000-0000490C0000}"/>
    <cellStyle name="Comma 51 44" xfId="3150" xr:uid="{00000000-0005-0000-0000-00004A0C0000}"/>
    <cellStyle name="Comma 51 45" xfId="3151" xr:uid="{00000000-0005-0000-0000-00004B0C0000}"/>
    <cellStyle name="Comma 51 46" xfId="3152" xr:uid="{00000000-0005-0000-0000-00004C0C0000}"/>
    <cellStyle name="Comma 51 47" xfId="3153" xr:uid="{00000000-0005-0000-0000-00004D0C0000}"/>
    <cellStyle name="Comma 51 48" xfId="3154" xr:uid="{00000000-0005-0000-0000-00004E0C0000}"/>
    <cellStyle name="Comma 51 49" xfId="3155" xr:uid="{00000000-0005-0000-0000-00004F0C0000}"/>
    <cellStyle name="Comma 51 5" xfId="3156" xr:uid="{00000000-0005-0000-0000-0000500C0000}"/>
    <cellStyle name="Comma 51 50" xfId="3157" xr:uid="{00000000-0005-0000-0000-0000510C0000}"/>
    <cellStyle name="Comma 51 51" xfId="3158" xr:uid="{00000000-0005-0000-0000-0000520C0000}"/>
    <cellStyle name="Comma 51 52" xfId="3159" xr:uid="{00000000-0005-0000-0000-0000530C0000}"/>
    <cellStyle name="Comma 51 53" xfId="3160" xr:uid="{00000000-0005-0000-0000-0000540C0000}"/>
    <cellStyle name="Comma 51 54" xfId="3161" xr:uid="{00000000-0005-0000-0000-0000550C0000}"/>
    <cellStyle name="Comma 51 55" xfId="3162" xr:uid="{00000000-0005-0000-0000-0000560C0000}"/>
    <cellStyle name="Comma 51 56" xfId="3163" xr:uid="{00000000-0005-0000-0000-0000570C0000}"/>
    <cellStyle name="Comma 51 57" xfId="3164" xr:uid="{00000000-0005-0000-0000-0000580C0000}"/>
    <cellStyle name="Comma 51 58" xfId="3165" xr:uid="{00000000-0005-0000-0000-0000590C0000}"/>
    <cellStyle name="Comma 51 6" xfId="3166" xr:uid="{00000000-0005-0000-0000-00005A0C0000}"/>
    <cellStyle name="Comma 51 7" xfId="3167" xr:uid="{00000000-0005-0000-0000-00005B0C0000}"/>
    <cellStyle name="Comma 51 8" xfId="3168" xr:uid="{00000000-0005-0000-0000-00005C0C0000}"/>
    <cellStyle name="Comma 51 9" xfId="3169" xr:uid="{00000000-0005-0000-0000-00005D0C0000}"/>
    <cellStyle name="Comma 52" xfId="3170" xr:uid="{00000000-0005-0000-0000-00005E0C0000}"/>
    <cellStyle name="Comma 52 10" xfId="3171" xr:uid="{00000000-0005-0000-0000-00005F0C0000}"/>
    <cellStyle name="Comma 52 11" xfId="3172" xr:uid="{00000000-0005-0000-0000-0000600C0000}"/>
    <cellStyle name="Comma 52 12" xfId="3173" xr:uid="{00000000-0005-0000-0000-0000610C0000}"/>
    <cellStyle name="Comma 52 13" xfId="3174" xr:uid="{00000000-0005-0000-0000-0000620C0000}"/>
    <cellStyle name="Comma 52 14" xfId="3175" xr:uid="{00000000-0005-0000-0000-0000630C0000}"/>
    <cellStyle name="Comma 52 15" xfId="3176" xr:uid="{00000000-0005-0000-0000-0000640C0000}"/>
    <cellStyle name="Comma 52 16" xfId="3177" xr:uid="{00000000-0005-0000-0000-0000650C0000}"/>
    <cellStyle name="Comma 52 17" xfId="3178" xr:uid="{00000000-0005-0000-0000-0000660C0000}"/>
    <cellStyle name="Comma 52 18" xfId="3179" xr:uid="{00000000-0005-0000-0000-0000670C0000}"/>
    <cellStyle name="Comma 52 19" xfId="3180" xr:uid="{00000000-0005-0000-0000-0000680C0000}"/>
    <cellStyle name="Comma 52 2" xfId="3181" xr:uid="{00000000-0005-0000-0000-0000690C0000}"/>
    <cellStyle name="Comma 52 20" xfId="3182" xr:uid="{00000000-0005-0000-0000-00006A0C0000}"/>
    <cellStyle name="Comma 52 21" xfId="3183" xr:uid="{00000000-0005-0000-0000-00006B0C0000}"/>
    <cellStyle name="Comma 52 22" xfId="3184" xr:uid="{00000000-0005-0000-0000-00006C0C0000}"/>
    <cellStyle name="Comma 52 23" xfId="3185" xr:uid="{00000000-0005-0000-0000-00006D0C0000}"/>
    <cellStyle name="Comma 52 24" xfId="3186" xr:uid="{00000000-0005-0000-0000-00006E0C0000}"/>
    <cellStyle name="Comma 52 25" xfId="3187" xr:uid="{00000000-0005-0000-0000-00006F0C0000}"/>
    <cellStyle name="Comma 52 26" xfId="3188" xr:uid="{00000000-0005-0000-0000-0000700C0000}"/>
    <cellStyle name="Comma 52 27" xfId="3189" xr:uid="{00000000-0005-0000-0000-0000710C0000}"/>
    <cellStyle name="Comma 52 28" xfId="3190" xr:uid="{00000000-0005-0000-0000-0000720C0000}"/>
    <cellStyle name="Comma 52 29" xfId="3191" xr:uid="{00000000-0005-0000-0000-0000730C0000}"/>
    <cellStyle name="Comma 52 3" xfId="3192" xr:uid="{00000000-0005-0000-0000-0000740C0000}"/>
    <cellStyle name="Comma 52 30" xfId="3193" xr:uid="{00000000-0005-0000-0000-0000750C0000}"/>
    <cellStyle name="Comma 52 31" xfId="3194" xr:uid="{00000000-0005-0000-0000-0000760C0000}"/>
    <cellStyle name="Comma 52 32" xfId="3195" xr:uid="{00000000-0005-0000-0000-0000770C0000}"/>
    <cellStyle name="Comma 52 33" xfId="3196" xr:uid="{00000000-0005-0000-0000-0000780C0000}"/>
    <cellStyle name="Comma 52 34" xfId="3197" xr:uid="{00000000-0005-0000-0000-0000790C0000}"/>
    <cellStyle name="Comma 52 35" xfId="3198" xr:uid="{00000000-0005-0000-0000-00007A0C0000}"/>
    <cellStyle name="Comma 52 36" xfId="3199" xr:uid="{00000000-0005-0000-0000-00007B0C0000}"/>
    <cellStyle name="Comma 52 37" xfId="3200" xr:uid="{00000000-0005-0000-0000-00007C0C0000}"/>
    <cellStyle name="Comma 52 38" xfId="3201" xr:uid="{00000000-0005-0000-0000-00007D0C0000}"/>
    <cellStyle name="Comma 52 39" xfId="3202" xr:uid="{00000000-0005-0000-0000-00007E0C0000}"/>
    <cellStyle name="Comma 52 4" xfId="3203" xr:uid="{00000000-0005-0000-0000-00007F0C0000}"/>
    <cellStyle name="Comma 52 40" xfId="3204" xr:uid="{00000000-0005-0000-0000-0000800C0000}"/>
    <cellStyle name="Comma 52 41" xfId="3205" xr:uid="{00000000-0005-0000-0000-0000810C0000}"/>
    <cellStyle name="Comma 52 42" xfId="3206" xr:uid="{00000000-0005-0000-0000-0000820C0000}"/>
    <cellStyle name="Comma 52 43" xfId="3207" xr:uid="{00000000-0005-0000-0000-0000830C0000}"/>
    <cellStyle name="Comma 52 44" xfId="3208" xr:uid="{00000000-0005-0000-0000-0000840C0000}"/>
    <cellStyle name="Comma 52 45" xfId="3209" xr:uid="{00000000-0005-0000-0000-0000850C0000}"/>
    <cellStyle name="Comma 52 46" xfId="3210" xr:uid="{00000000-0005-0000-0000-0000860C0000}"/>
    <cellStyle name="Comma 52 47" xfId="3211" xr:uid="{00000000-0005-0000-0000-0000870C0000}"/>
    <cellStyle name="Comma 52 48" xfId="3212" xr:uid="{00000000-0005-0000-0000-0000880C0000}"/>
    <cellStyle name="Comma 52 49" xfId="3213" xr:uid="{00000000-0005-0000-0000-0000890C0000}"/>
    <cellStyle name="Comma 52 5" xfId="3214" xr:uid="{00000000-0005-0000-0000-00008A0C0000}"/>
    <cellStyle name="Comma 52 50" xfId="3215" xr:uid="{00000000-0005-0000-0000-00008B0C0000}"/>
    <cellStyle name="Comma 52 51" xfId="3216" xr:uid="{00000000-0005-0000-0000-00008C0C0000}"/>
    <cellStyle name="Comma 52 52" xfId="3217" xr:uid="{00000000-0005-0000-0000-00008D0C0000}"/>
    <cellStyle name="Comma 52 53" xfId="3218" xr:uid="{00000000-0005-0000-0000-00008E0C0000}"/>
    <cellStyle name="Comma 52 54" xfId="3219" xr:uid="{00000000-0005-0000-0000-00008F0C0000}"/>
    <cellStyle name="Comma 52 55" xfId="3220" xr:uid="{00000000-0005-0000-0000-0000900C0000}"/>
    <cellStyle name="Comma 52 56" xfId="3221" xr:uid="{00000000-0005-0000-0000-0000910C0000}"/>
    <cellStyle name="Comma 52 57" xfId="3222" xr:uid="{00000000-0005-0000-0000-0000920C0000}"/>
    <cellStyle name="Comma 52 58" xfId="3223" xr:uid="{00000000-0005-0000-0000-0000930C0000}"/>
    <cellStyle name="Comma 52 6" xfId="3224" xr:uid="{00000000-0005-0000-0000-0000940C0000}"/>
    <cellStyle name="Comma 52 7" xfId="3225" xr:uid="{00000000-0005-0000-0000-0000950C0000}"/>
    <cellStyle name="Comma 52 8" xfId="3226" xr:uid="{00000000-0005-0000-0000-0000960C0000}"/>
    <cellStyle name="Comma 52 9" xfId="3227" xr:uid="{00000000-0005-0000-0000-0000970C0000}"/>
    <cellStyle name="Comma 53" xfId="3228" xr:uid="{00000000-0005-0000-0000-0000980C0000}"/>
    <cellStyle name="Comma 53 10" xfId="3229" xr:uid="{00000000-0005-0000-0000-0000990C0000}"/>
    <cellStyle name="Comma 53 11" xfId="3230" xr:uid="{00000000-0005-0000-0000-00009A0C0000}"/>
    <cellStyle name="Comma 53 12" xfId="3231" xr:uid="{00000000-0005-0000-0000-00009B0C0000}"/>
    <cellStyle name="Comma 53 13" xfId="3232" xr:uid="{00000000-0005-0000-0000-00009C0C0000}"/>
    <cellStyle name="Comma 53 14" xfId="3233" xr:uid="{00000000-0005-0000-0000-00009D0C0000}"/>
    <cellStyle name="Comma 53 15" xfId="3234" xr:uid="{00000000-0005-0000-0000-00009E0C0000}"/>
    <cellStyle name="Comma 53 16" xfId="3235" xr:uid="{00000000-0005-0000-0000-00009F0C0000}"/>
    <cellStyle name="Comma 53 17" xfId="3236" xr:uid="{00000000-0005-0000-0000-0000A00C0000}"/>
    <cellStyle name="Comma 53 18" xfId="3237" xr:uid="{00000000-0005-0000-0000-0000A10C0000}"/>
    <cellStyle name="Comma 53 19" xfId="3238" xr:uid="{00000000-0005-0000-0000-0000A20C0000}"/>
    <cellStyle name="Comma 53 2" xfId="3239" xr:uid="{00000000-0005-0000-0000-0000A30C0000}"/>
    <cellStyle name="Comma 53 20" xfId="3240" xr:uid="{00000000-0005-0000-0000-0000A40C0000}"/>
    <cellStyle name="Comma 53 21" xfId="3241" xr:uid="{00000000-0005-0000-0000-0000A50C0000}"/>
    <cellStyle name="Comma 53 22" xfId="3242" xr:uid="{00000000-0005-0000-0000-0000A60C0000}"/>
    <cellStyle name="Comma 53 23" xfId="3243" xr:uid="{00000000-0005-0000-0000-0000A70C0000}"/>
    <cellStyle name="Comma 53 24" xfId="3244" xr:uid="{00000000-0005-0000-0000-0000A80C0000}"/>
    <cellStyle name="Comma 53 25" xfId="3245" xr:uid="{00000000-0005-0000-0000-0000A90C0000}"/>
    <cellStyle name="Comma 53 26" xfId="3246" xr:uid="{00000000-0005-0000-0000-0000AA0C0000}"/>
    <cellStyle name="Comma 53 27" xfId="3247" xr:uid="{00000000-0005-0000-0000-0000AB0C0000}"/>
    <cellStyle name="Comma 53 28" xfId="3248" xr:uid="{00000000-0005-0000-0000-0000AC0C0000}"/>
    <cellStyle name="Comma 53 29" xfId="3249" xr:uid="{00000000-0005-0000-0000-0000AD0C0000}"/>
    <cellStyle name="Comma 53 3" xfId="3250" xr:uid="{00000000-0005-0000-0000-0000AE0C0000}"/>
    <cellStyle name="Comma 53 30" xfId="3251" xr:uid="{00000000-0005-0000-0000-0000AF0C0000}"/>
    <cellStyle name="Comma 53 31" xfId="3252" xr:uid="{00000000-0005-0000-0000-0000B00C0000}"/>
    <cellStyle name="Comma 53 32" xfId="3253" xr:uid="{00000000-0005-0000-0000-0000B10C0000}"/>
    <cellStyle name="Comma 53 33" xfId="3254" xr:uid="{00000000-0005-0000-0000-0000B20C0000}"/>
    <cellStyle name="Comma 53 34" xfId="3255" xr:uid="{00000000-0005-0000-0000-0000B30C0000}"/>
    <cellStyle name="Comma 53 35" xfId="3256" xr:uid="{00000000-0005-0000-0000-0000B40C0000}"/>
    <cellStyle name="Comma 53 36" xfId="3257" xr:uid="{00000000-0005-0000-0000-0000B50C0000}"/>
    <cellStyle name="Comma 53 37" xfId="3258" xr:uid="{00000000-0005-0000-0000-0000B60C0000}"/>
    <cellStyle name="Comma 53 38" xfId="3259" xr:uid="{00000000-0005-0000-0000-0000B70C0000}"/>
    <cellStyle name="Comma 53 39" xfId="3260" xr:uid="{00000000-0005-0000-0000-0000B80C0000}"/>
    <cellStyle name="Comma 53 4" xfId="3261" xr:uid="{00000000-0005-0000-0000-0000B90C0000}"/>
    <cellStyle name="Comma 53 40" xfId="3262" xr:uid="{00000000-0005-0000-0000-0000BA0C0000}"/>
    <cellStyle name="Comma 53 41" xfId="3263" xr:uid="{00000000-0005-0000-0000-0000BB0C0000}"/>
    <cellStyle name="Comma 53 42" xfId="3264" xr:uid="{00000000-0005-0000-0000-0000BC0C0000}"/>
    <cellStyle name="Comma 53 43" xfId="3265" xr:uid="{00000000-0005-0000-0000-0000BD0C0000}"/>
    <cellStyle name="Comma 53 44" xfId="3266" xr:uid="{00000000-0005-0000-0000-0000BE0C0000}"/>
    <cellStyle name="Comma 53 45" xfId="3267" xr:uid="{00000000-0005-0000-0000-0000BF0C0000}"/>
    <cellStyle name="Comma 53 46" xfId="3268" xr:uid="{00000000-0005-0000-0000-0000C00C0000}"/>
    <cellStyle name="Comma 53 47" xfId="3269" xr:uid="{00000000-0005-0000-0000-0000C10C0000}"/>
    <cellStyle name="Comma 53 48" xfId="3270" xr:uid="{00000000-0005-0000-0000-0000C20C0000}"/>
    <cellStyle name="Comma 53 49" xfId="3271" xr:uid="{00000000-0005-0000-0000-0000C30C0000}"/>
    <cellStyle name="Comma 53 5" xfId="3272" xr:uid="{00000000-0005-0000-0000-0000C40C0000}"/>
    <cellStyle name="Comma 53 50" xfId="3273" xr:uid="{00000000-0005-0000-0000-0000C50C0000}"/>
    <cellStyle name="Comma 53 51" xfId="3274" xr:uid="{00000000-0005-0000-0000-0000C60C0000}"/>
    <cellStyle name="Comma 53 52" xfId="3275" xr:uid="{00000000-0005-0000-0000-0000C70C0000}"/>
    <cellStyle name="Comma 53 53" xfId="3276" xr:uid="{00000000-0005-0000-0000-0000C80C0000}"/>
    <cellStyle name="Comma 53 54" xfId="3277" xr:uid="{00000000-0005-0000-0000-0000C90C0000}"/>
    <cellStyle name="Comma 53 55" xfId="3278" xr:uid="{00000000-0005-0000-0000-0000CA0C0000}"/>
    <cellStyle name="Comma 53 56" xfId="3279" xr:uid="{00000000-0005-0000-0000-0000CB0C0000}"/>
    <cellStyle name="Comma 53 57" xfId="3280" xr:uid="{00000000-0005-0000-0000-0000CC0C0000}"/>
    <cellStyle name="Comma 53 58" xfId="3281" xr:uid="{00000000-0005-0000-0000-0000CD0C0000}"/>
    <cellStyle name="Comma 53 6" xfId="3282" xr:uid="{00000000-0005-0000-0000-0000CE0C0000}"/>
    <cellStyle name="Comma 53 7" xfId="3283" xr:uid="{00000000-0005-0000-0000-0000CF0C0000}"/>
    <cellStyle name="Comma 53 8" xfId="3284" xr:uid="{00000000-0005-0000-0000-0000D00C0000}"/>
    <cellStyle name="Comma 53 9" xfId="3285" xr:uid="{00000000-0005-0000-0000-0000D10C0000}"/>
    <cellStyle name="Comma 54" xfId="3286" xr:uid="{00000000-0005-0000-0000-0000D20C0000}"/>
    <cellStyle name="Comma 54 10" xfId="3287" xr:uid="{00000000-0005-0000-0000-0000D30C0000}"/>
    <cellStyle name="Comma 54 11" xfId="3288" xr:uid="{00000000-0005-0000-0000-0000D40C0000}"/>
    <cellStyle name="Comma 54 12" xfId="3289" xr:uid="{00000000-0005-0000-0000-0000D50C0000}"/>
    <cellStyle name="Comma 54 13" xfId="3290" xr:uid="{00000000-0005-0000-0000-0000D60C0000}"/>
    <cellStyle name="Comma 54 14" xfId="3291" xr:uid="{00000000-0005-0000-0000-0000D70C0000}"/>
    <cellStyle name="Comma 54 15" xfId="3292" xr:uid="{00000000-0005-0000-0000-0000D80C0000}"/>
    <cellStyle name="Comma 54 16" xfId="3293" xr:uid="{00000000-0005-0000-0000-0000D90C0000}"/>
    <cellStyle name="Comma 54 17" xfId="3294" xr:uid="{00000000-0005-0000-0000-0000DA0C0000}"/>
    <cellStyle name="Comma 54 18" xfId="3295" xr:uid="{00000000-0005-0000-0000-0000DB0C0000}"/>
    <cellStyle name="Comma 54 19" xfId="3296" xr:uid="{00000000-0005-0000-0000-0000DC0C0000}"/>
    <cellStyle name="Comma 54 2" xfId="3297" xr:uid="{00000000-0005-0000-0000-0000DD0C0000}"/>
    <cellStyle name="Comma 54 20" xfId="3298" xr:uid="{00000000-0005-0000-0000-0000DE0C0000}"/>
    <cellStyle name="Comma 54 21" xfId="3299" xr:uid="{00000000-0005-0000-0000-0000DF0C0000}"/>
    <cellStyle name="Comma 54 22" xfId="3300" xr:uid="{00000000-0005-0000-0000-0000E00C0000}"/>
    <cellStyle name="Comma 54 23" xfId="3301" xr:uid="{00000000-0005-0000-0000-0000E10C0000}"/>
    <cellStyle name="Comma 54 24" xfId="3302" xr:uid="{00000000-0005-0000-0000-0000E20C0000}"/>
    <cellStyle name="Comma 54 25" xfId="3303" xr:uid="{00000000-0005-0000-0000-0000E30C0000}"/>
    <cellStyle name="Comma 54 26" xfId="3304" xr:uid="{00000000-0005-0000-0000-0000E40C0000}"/>
    <cellStyle name="Comma 54 27" xfId="3305" xr:uid="{00000000-0005-0000-0000-0000E50C0000}"/>
    <cellStyle name="Comma 54 28" xfId="3306" xr:uid="{00000000-0005-0000-0000-0000E60C0000}"/>
    <cellStyle name="Comma 54 29" xfId="3307" xr:uid="{00000000-0005-0000-0000-0000E70C0000}"/>
    <cellStyle name="Comma 54 3" xfId="3308" xr:uid="{00000000-0005-0000-0000-0000E80C0000}"/>
    <cellStyle name="Comma 54 30" xfId="3309" xr:uid="{00000000-0005-0000-0000-0000E90C0000}"/>
    <cellStyle name="Comma 54 31" xfId="3310" xr:uid="{00000000-0005-0000-0000-0000EA0C0000}"/>
    <cellStyle name="Comma 54 32" xfId="3311" xr:uid="{00000000-0005-0000-0000-0000EB0C0000}"/>
    <cellStyle name="Comma 54 33" xfId="3312" xr:uid="{00000000-0005-0000-0000-0000EC0C0000}"/>
    <cellStyle name="Comma 54 34" xfId="3313" xr:uid="{00000000-0005-0000-0000-0000ED0C0000}"/>
    <cellStyle name="Comma 54 35" xfId="3314" xr:uid="{00000000-0005-0000-0000-0000EE0C0000}"/>
    <cellStyle name="Comma 54 36" xfId="3315" xr:uid="{00000000-0005-0000-0000-0000EF0C0000}"/>
    <cellStyle name="Comma 54 37" xfId="3316" xr:uid="{00000000-0005-0000-0000-0000F00C0000}"/>
    <cellStyle name="Comma 54 38" xfId="3317" xr:uid="{00000000-0005-0000-0000-0000F10C0000}"/>
    <cellStyle name="Comma 54 39" xfId="3318" xr:uid="{00000000-0005-0000-0000-0000F20C0000}"/>
    <cellStyle name="Comma 54 4" xfId="3319" xr:uid="{00000000-0005-0000-0000-0000F30C0000}"/>
    <cellStyle name="Comma 54 40" xfId="3320" xr:uid="{00000000-0005-0000-0000-0000F40C0000}"/>
    <cellStyle name="Comma 54 41" xfId="3321" xr:uid="{00000000-0005-0000-0000-0000F50C0000}"/>
    <cellStyle name="Comma 54 42" xfId="3322" xr:uid="{00000000-0005-0000-0000-0000F60C0000}"/>
    <cellStyle name="Comma 54 43" xfId="3323" xr:uid="{00000000-0005-0000-0000-0000F70C0000}"/>
    <cellStyle name="Comma 54 44" xfId="3324" xr:uid="{00000000-0005-0000-0000-0000F80C0000}"/>
    <cellStyle name="Comma 54 45" xfId="3325" xr:uid="{00000000-0005-0000-0000-0000F90C0000}"/>
    <cellStyle name="Comma 54 46" xfId="3326" xr:uid="{00000000-0005-0000-0000-0000FA0C0000}"/>
    <cellStyle name="Comma 54 47" xfId="3327" xr:uid="{00000000-0005-0000-0000-0000FB0C0000}"/>
    <cellStyle name="Comma 54 48" xfId="3328" xr:uid="{00000000-0005-0000-0000-0000FC0C0000}"/>
    <cellStyle name="Comma 54 49" xfId="3329" xr:uid="{00000000-0005-0000-0000-0000FD0C0000}"/>
    <cellStyle name="Comma 54 5" xfId="3330" xr:uid="{00000000-0005-0000-0000-0000FE0C0000}"/>
    <cellStyle name="Comma 54 50" xfId="3331" xr:uid="{00000000-0005-0000-0000-0000FF0C0000}"/>
    <cellStyle name="Comma 54 51" xfId="3332" xr:uid="{00000000-0005-0000-0000-0000000D0000}"/>
    <cellStyle name="Comma 54 52" xfId="3333" xr:uid="{00000000-0005-0000-0000-0000010D0000}"/>
    <cellStyle name="Comma 54 53" xfId="3334" xr:uid="{00000000-0005-0000-0000-0000020D0000}"/>
    <cellStyle name="Comma 54 54" xfId="3335" xr:uid="{00000000-0005-0000-0000-0000030D0000}"/>
    <cellStyle name="Comma 54 55" xfId="3336" xr:uid="{00000000-0005-0000-0000-0000040D0000}"/>
    <cellStyle name="Comma 54 56" xfId="3337" xr:uid="{00000000-0005-0000-0000-0000050D0000}"/>
    <cellStyle name="Comma 54 57" xfId="3338" xr:uid="{00000000-0005-0000-0000-0000060D0000}"/>
    <cellStyle name="Comma 54 58" xfId="3339" xr:uid="{00000000-0005-0000-0000-0000070D0000}"/>
    <cellStyle name="Comma 54 6" xfId="3340" xr:uid="{00000000-0005-0000-0000-0000080D0000}"/>
    <cellStyle name="Comma 54 7" xfId="3341" xr:uid="{00000000-0005-0000-0000-0000090D0000}"/>
    <cellStyle name="Comma 54 8" xfId="3342" xr:uid="{00000000-0005-0000-0000-00000A0D0000}"/>
    <cellStyle name="Comma 54 9" xfId="3343" xr:uid="{00000000-0005-0000-0000-00000B0D0000}"/>
    <cellStyle name="Comma 55" xfId="3344" xr:uid="{00000000-0005-0000-0000-00000C0D0000}"/>
    <cellStyle name="Comma 55 10" xfId="3345" xr:uid="{00000000-0005-0000-0000-00000D0D0000}"/>
    <cellStyle name="Comma 55 11" xfId="3346" xr:uid="{00000000-0005-0000-0000-00000E0D0000}"/>
    <cellStyle name="Comma 55 12" xfId="3347" xr:uid="{00000000-0005-0000-0000-00000F0D0000}"/>
    <cellStyle name="Comma 55 13" xfId="3348" xr:uid="{00000000-0005-0000-0000-0000100D0000}"/>
    <cellStyle name="Comma 55 14" xfId="3349" xr:uid="{00000000-0005-0000-0000-0000110D0000}"/>
    <cellStyle name="Comma 55 15" xfId="3350" xr:uid="{00000000-0005-0000-0000-0000120D0000}"/>
    <cellStyle name="Comma 55 16" xfId="3351" xr:uid="{00000000-0005-0000-0000-0000130D0000}"/>
    <cellStyle name="Comma 55 17" xfId="3352" xr:uid="{00000000-0005-0000-0000-0000140D0000}"/>
    <cellStyle name="Comma 55 18" xfId="3353" xr:uid="{00000000-0005-0000-0000-0000150D0000}"/>
    <cellStyle name="Comma 55 19" xfId="3354" xr:uid="{00000000-0005-0000-0000-0000160D0000}"/>
    <cellStyle name="Comma 55 2" xfId="3355" xr:uid="{00000000-0005-0000-0000-0000170D0000}"/>
    <cellStyle name="Comma 55 20" xfId="3356" xr:uid="{00000000-0005-0000-0000-0000180D0000}"/>
    <cellStyle name="Comma 55 21" xfId="3357" xr:uid="{00000000-0005-0000-0000-0000190D0000}"/>
    <cellStyle name="Comma 55 22" xfId="3358" xr:uid="{00000000-0005-0000-0000-00001A0D0000}"/>
    <cellStyle name="Comma 55 23" xfId="3359" xr:uid="{00000000-0005-0000-0000-00001B0D0000}"/>
    <cellStyle name="Comma 55 24" xfId="3360" xr:uid="{00000000-0005-0000-0000-00001C0D0000}"/>
    <cellStyle name="Comma 55 25" xfId="3361" xr:uid="{00000000-0005-0000-0000-00001D0D0000}"/>
    <cellStyle name="Comma 55 26" xfId="3362" xr:uid="{00000000-0005-0000-0000-00001E0D0000}"/>
    <cellStyle name="Comma 55 27" xfId="3363" xr:uid="{00000000-0005-0000-0000-00001F0D0000}"/>
    <cellStyle name="Comma 55 28" xfId="3364" xr:uid="{00000000-0005-0000-0000-0000200D0000}"/>
    <cellStyle name="Comma 55 29" xfId="3365" xr:uid="{00000000-0005-0000-0000-0000210D0000}"/>
    <cellStyle name="Comma 55 3" xfId="3366" xr:uid="{00000000-0005-0000-0000-0000220D0000}"/>
    <cellStyle name="Comma 55 30" xfId="3367" xr:uid="{00000000-0005-0000-0000-0000230D0000}"/>
    <cellStyle name="Comma 55 31" xfId="3368" xr:uid="{00000000-0005-0000-0000-0000240D0000}"/>
    <cellStyle name="Comma 55 32" xfId="3369" xr:uid="{00000000-0005-0000-0000-0000250D0000}"/>
    <cellStyle name="Comma 55 33" xfId="3370" xr:uid="{00000000-0005-0000-0000-0000260D0000}"/>
    <cellStyle name="Comma 55 34" xfId="3371" xr:uid="{00000000-0005-0000-0000-0000270D0000}"/>
    <cellStyle name="Comma 55 35" xfId="3372" xr:uid="{00000000-0005-0000-0000-0000280D0000}"/>
    <cellStyle name="Comma 55 36" xfId="3373" xr:uid="{00000000-0005-0000-0000-0000290D0000}"/>
    <cellStyle name="Comma 55 37" xfId="3374" xr:uid="{00000000-0005-0000-0000-00002A0D0000}"/>
    <cellStyle name="Comma 55 38" xfId="3375" xr:uid="{00000000-0005-0000-0000-00002B0D0000}"/>
    <cellStyle name="Comma 55 39" xfId="3376" xr:uid="{00000000-0005-0000-0000-00002C0D0000}"/>
    <cellStyle name="Comma 55 4" xfId="3377" xr:uid="{00000000-0005-0000-0000-00002D0D0000}"/>
    <cellStyle name="Comma 55 40" xfId="3378" xr:uid="{00000000-0005-0000-0000-00002E0D0000}"/>
    <cellStyle name="Comma 55 41" xfId="3379" xr:uid="{00000000-0005-0000-0000-00002F0D0000}"/>
    <cellStyle name="Comma 55 42" xfId="3380" xr:uid="{00000000-0005-0000-0000-0000300D0000}"/>
    <cellStyle name="Comma 55 43" xfId="3381" xr:uid="{00000000-0005-0000-0000-0000310D0000}"/>
    <cellStyle name="Comma 55 44" xfId="3382" xr:uid="{00000000-0005-0000-0000-0000320D0000}"/>
    <cellStyle name="Comma 55 45" xfId="3383" xr:uid="{00000000-0005-0000-0000-0000330D0000}"/>
    <cellStyle name="Comma 55 46" xfId="3384" xr:uid="{00000000-0005-0000-0000-0000340D0000}"/>
    <cellStyle name="Comma 55 47" xfId="3385" xr:uid="{00000000-0005-0000-0000-0000350D0000}"/>
    <cellStyle name="Comma 55 48" xfId="3386" xr:uid="{00000000-0005-0000-0000-0000360D0000}"/>
    <cellStyle name="Comma 55 49" xfId="3387" xr:uid="{00000000-0005-0000-0000-0000370D0000}"/>
    <cellStyle name="Comma 55 5" xfId="3388" xr:uid="{00000000-0005-0000-0000-0000380D0000}"/>
    <cellStyle name="Comma 55 50" xfId="3389" xr:uid="{00000000-0005-0000-0000-0000390D0000}"/>
    <cellStyle name="Comma 55 51" xfId="3390" xr:uid="{00000000-0005-0000-0000-00003A0D0000}"/>
    <cellStyle name="Comma 55 52" xfId="3391" xr:uid="{00000000-0005-0000-0000-00003B0D0000}"/>
    <cellStyle name="Comma 55 53" xfId="3392" xr:uid="{00000000-0005-0000-0000-00003C0D0000}"/>
    <cellStyle name="Comma 55 54" xfId="3393" xr:uid="{00000000-0005-0000-0000-00003D0D0000}"/>
    <cellStyle name="Comma 55 55" xfId="3394" xr:uid="{00000000-0005-0000-0000-00003E0D0000}"/>
    <cellStyle name="Comma 55 56" xfId="3395" xr:uid="{00000000-0005-0000-0000-00003F0D0000}"/>
    <cellStyle name="Comma 55 57" xfId="3396" xr:uid="{00000000-0005-0000-0000-0000400D0000}"/>
    <cellStyle name="Comma 55 58" xfId="3397" xr:uid="{00000000-0005-0000-0000-0000410D0000}"/>
    <cellStyle name="Comma 55 6" xfId="3398" xr:uid="{00000000-0005-0000-0000-0000420D0000}"/>
    <cellStyle name="Comma 55 7" xfId="3399" xr:uid="{00000000-0005-0000-0000-0000430D0000}"/>
    <cellStyle name="Comma 55 8" xfId="3400" xr:uid="{00000000-0005-0000-0000-0000440D0000}"/>
    <cellStyle name="Comma 55 9" xfId="3401" xr:uid="{00000000-0005-0000-0000-0000450D0000}"/>
    <cellStyle name="Comma 56" xfId="3402" xr:uid="{00000000-0005-0000-0000-0000460D0000}"/>
    <cellStyle name="Comma 56 10" xfId="3403" xr:uid="{00000000-0005-0000-0000-0000470D0000}"/>
    <cellStyle name="Comma 56 11" xfId="3404" xr:uid="{00000000-0005-0000-0000-0000480D0000}"/>
    <cellStyle name="Comma 56 12" xfId="3405" xr:uid="{00000000-0005-0000-0000-0000490D0000}"/>
    <cellStyle name="Comma 56 13" xfId="3406" xr:uid="{00000000-0005-0000-0000-00004A0D0000}"/>
    <cellStyle name="Comma 56 14" xfId="3407" xr:uid="{00000000-0005-0000-0000-00004B0D0000}"/>
    <cellStyle name="Comma 56 15" xfId="3408" xr:uid="{00000000-0005-0000-0000-00004C0D0000}"/>
    <cellStyle name="Comma 56 16" xfId="3409" xr:uid="{00000000-0005-0000-0000-00004D0D0000}"/>
    <cellStyle name="Comma 56 17" xfId="3410" xr:uid="{00000000-0005-0000-0000-00004E0D0000}"/>
    <cellStyle name="Comma 56 18" xfId="3411" xr:uid="{00000000-0005-0000-0000-00004F0D0000}"/>
    <cellStyle name="Comma 56 19" xfId="3412" xr:uid="{00000000-0005-0000-0000-0000500D0000}"/>
    <cellStyle name="Comma 56 2" xfId="3413" xr:uid="{00000000-0005-0000-0000-0000510D0000}"/>
    <cellStyle name="Comma 56 20" xfId="3414" xr:uid="{00000000-0005-0000-0000-0000520D0000}"/>
    <cellStyle name="Comma 56 21" xfId="3415" xr:uid="{00000000-0005-0000-0000-0000530D0000}"/>
    <cellStyle name="Comma 56 22" xfId="3416" xr:uid="{00000000-0005-0000-0000-0000540D0000}"/>
    <cellStyle name="Comma 56 23" xfId="3417" xr:uid="{00000000-0005-0000-0000-0000550D0000}"/>
    <cellStyle name="Comma 56 24" xfId="3418" xr:uid="{00000000-0005-0000-0000-0000560D0000}"/>
    <cellStyle name="Comma 56 25" xfId="3419" xr:uid="{00000000-0005-0000-0000-0000570D0000}"/>
    <cellStyle name="Comma 56 26" xfId="3420" xr:uid="{00000000-0005-0000-0000-0000580D0000}"/>
    <cellStyle name="Comma 56 27" xfId="3421" xr:uid="{00000000-0005-0000-0000-0000590D0000}"/>
    <cellStyle name="Comma 56 28" xfId="3422" xr:uid="{00000000-0005-0000-0000-00005A0D0000}"/>
    <cellStyle name="Comma 56 29" xfId="3423" xr:uid="{00000000-0005-0000-0000-00005B0D0000}"/>
    <cellStyle name="Comma 56 3" xfId="3424" xr:uid="{00000000-0005-0000-0000-00005C0D0000}"/>
    <cellStyle name="Comma 56 30" xfId="3425" xr:uid="{00000000-0005-0000-0000-00005D0D0000}"/>
    <cellStyle name="Comma 56 31" xfId="3426" xr:uid="{00000000-0005-0000-0000-00005E0D0000}"/>
    <cellStyle name="Comma 56 32" xfId="3427" xr:uid="{00000000-0005-0000-0000-00005F0D0000}"/>
    <cellStyle name="Comma 56 33" xfId="3428" xr:uid="{00000000-0005-0000-0000-0000600D0000}"/>
    <cellStyle name="Comma 56 34" xfId="3429" xr:uid="{00000000-0005-0000-0000-0000610D0000}"/>
    <cellStyle name="Comma 56 35" xfId="3430" xr:uid="{00000000-0005-0000-0000-0000620D0000}"/>
    <cellStyle name="Comma 56 36" xfId="3431" xr:uid="{00000000-0005-0000-0000-0000630D0000}"/>
    <cellStyle name="Comma 56 37" xfId="3432" xr:uid="{00000000-0005-0000-0000-0000640D0000}"/>
    <cellStyle name="Comma 56 38" xfId="3433" xr:uid="{00000000-0005-0000-0000-0000650D0000}"/>
    <cellStyle name="Comma 56 39" xfId="3434" xr:uid="{00000000-0005-0000-0000-0000660D0000}"/>
    <cellStyle name="Comma 56 4" xfId="3435" xr:uid="{00000000-0005-0000-0000-0000670D0000}"/>
    <cellStyle name="Comma 56 40" xfId="3436" xr:uid="{00000000-0005-0000-0000-0000680D0000}"/>
    <cellStyle name="Comma 56 41" xfId="3437" xr:uid="{00000000-0005-0000-0000-0000690D0000}"/>
    <cellStyle name="Comma 56 42" xfId="3438" xr:uid="{00000000-0005-0000-0000-00006A0D0000}"/>
    <cellStyle name="Comma 56 43" xfId="3439" xr:uid="{00000000-0005-0000-0000-00006B0D0000}"/>
    <cellStyle name="Comma 56 44" xfId="3440" xr:uid="{00000000-0005-0000-0000-00006C0D0000}"/>
    <cellStyle name="Comma 56 45" xfId="3441" xr:uid="{00000000-0005-0000-0000-00006D0D0000}"/>
    <cellStyle name="Comma 56 46" xfId="3442" xr:uid="{00000000-0005-0000-0000-00006E0D0000}"/>
    <cellStyle name="Comma 56 47" xfId="3443" xr:uid="{00000000-0005-0000-0000-00006F0D0000}"/>
    <cellStyle name="Comma 56 48" xfId="3444" xr:uid="{00000000-0005-0000-0000-0000700D0000}"/>
    <cellStyle name="Comma 56 49" xfId="3445" xr:uid="{00000000-0005-0000-0000-0000710D0000}"/>
    <cellStyle name="Comma 56 5" xfId="3446" xr:uid="{00000000-0005-0000-0000-0000720D0000}"/>
    <cellStyle name="Comma 56 50" xfId="3447" xr:uid="{00000000-0005-0000-0000-0000730D0000}"/>
    <cellStyle name="Comma 56 51" xfId="3448" xr:uid="{00000000-0005-0000-0000-0000740D0000}"/>
    <cellStyle name="Comma 56 52" xfId="3449" xr:uid="{00000000-0005-0000-0000-0000750D0000}"/>
    <cellStyle name="Comma 56 53" xfId="3450" xr:uid="{00000000-0005-0000-0000-0000760D0000}"/>
    <cellStyle name="Comma 56 54" xfId="3451" xr:uid="{00000000-0005-0000-0000-0000770D0000}"/>
    <cellStyle name="Comma 56 55" xfId="3452" xr:uid="{00000000-0005-0000-0000-0000780D0000}"/>
    <cellStyle name="Comma 56 56" xfId="3453" xr:uid="{00000000-0005-0000-0000-0000790D0000}"/>
    <cellStyle name="Comma 56 57" xfId="3454" xr:uid="{00000000-0005-0000-0000-00007A0D0000}"/>
    <cellStyle name="Comma 56 58" xfId="3455" xr:uid="{00000000-0005-0000-0000-00007B0D0000}"/>
    <cellStyle name="Comma 56 6" xfId="3456" xr:uid="{00000000-0005-0000-0000-00007C0D0000}"/>
    <cellStyle name="Comma 56 7" xfId="3457" xr:uid="{00000000-0005-0000-0000-00007D0D0000}"/>
    <cellStyle name="Comma 56 8" xfId="3458" xr:uid="{00000000-0005-0000-0000-00007E0D0000}"/>
    <cellStyle name="Comma 56 9" xfId="3459" xr:uid="{00000000-0005-0000-0000-00007F0D0000}"/>
    <cellStyle name="Comma 57" xfId="3460" xr:uid="{00000000-0005-0000-0000-0000800D0000}"/>
    <cellStyle name="Comma 57 10" xfId="3461" xr:uid="{00000000-0005-0000-0000-0000810D0000}"/>
    <cellStyle name="Comma 57 11" xfId="3462" xr:uid="{00000000-0005-0000-0000-0000820D0000}"/>
    <cellStyle name="Comma 57 12" xfId="3463" xr:uid="{00000000-0005-0000-0000-0000830D0000}"/>
    <cellStyle name="Comma 57 13" xfId="3464" xr:uid="{00000000-0005-0000-0000-0000840D0000}"/>
    <cellStyle name="Comma 57 14" xfId="3465" xr:uid="{00000000-0005-0000-0000-0000850D0000}"/>
    <cellStyle name="Comma 57 15" xfId="3466" xr:uid="{00000000-0005-0000-0000-0000860D0000}"/>
    <cellStyle name="Comma 57 16" xfId="3467" xr:uid="{00000000-0005-0000-0000-0000870D0000}"/>
    <cellStyle name="Comma 57 17" xfId="3468" xr:uid="{00000000-0005-0000-0000-0000880D0000}"/>
    <cellStyle name="Comma 57 18" xfId="3469" xr:uid="{00000000-0005-0000-0000-0000890D0000}"/>
    <cellStyle name="Comma 57 19" xfId="3470" xr:uid="{00000000-0005-0000-0000-00008A0D0000}"/>
    <cellStyle name="Comma 57 2" xfId="3471" xr:uid="{00000000-0005-0000-0000-00008B0D0000}"/>
    <cellStyle name="Comma 57 20" xfId="3472" xr:uid="{00000000-0005-0000-0000-00008C0D0000}"/>
    <cellStyle name="Comma 57 21" xfId="3473" xr:uid="{00000000-0005-0000-0000-00008D0D0000}"/>
    <cellStyle name="Comma 57 22" xfId="3474" xr:uid="{00000000-0005-0000-0000-00008E0D0000}"/>
    <cellStyle name="Comma 57 23" xfId="3475" xr:uid="{00000000-0005-0000-0000-00008F0D0000}"/>
    <cellStyle name="Comma 57 24" xfId="3476" xr:uid="{00000000-0005-0000-0000-0000900D0000}"/>
    <cellStyle name="Comma 57 25" xfId="3477" xr:uid="{00000000-0005-0000-0000-0000910D0000}"/>
    <cellStyle name="Comma 57 26" xfId="3478" xr:uid="{00000000-0005-0000-0000-0000920D0000}"/>
    <cellStyle name="Comma 57 27" xfId="3479" xr:uid="{00000000-0005-0000-0000-0000930D0000}"/>
    <cellStyle name="Comma 57 28" xfId="3480" xr:uid="{00000000-0005-0000-0000-0000940D0000}"/>
    <cellStyle name="Comma 57 29" xfId="3481" xr:uid="{00000000-0005-0000-0000-0000950D0000}"/>
    <cellStyle name="Comma 57 3" xfId="3482" xr:uid="{00000000-0005-0000-0000-0000960D0000}"/>
    <cellStyle name="Comma 57 30" xfId="3483" xr:uid="{00000000-0005-0000-0000-0000970D0000}"/>
    <cellStyle name="Comma 57 31" xfId="3484" xr:uid="{00000000-0005-0000-0000-0000980D0000}"/>
    <cellStyle name="Comma 57 32" xfId="3485" xr:uid="{00000000-0005-0000-0000-0000990D0000}"/>
    <cellStyle name="Comma 57 33" xfId="3486" xr:uid="{00000000-0005-0000-0000-00009A0D0000}"/>
    <cellStyle name="Comma 57 34" xfId="3487" xr:uid="{00000000-0005-0000-0000-00009B0D0000}"/>
    <cellStyle name="Comma 57 35" xfId="3488" xr:uid="{00000000-0005-0000-0000-00009C0D0000}"/>
    <cellStyle name="Comma 57 36" xfId="3489" xr:uid="{00000000-0005-0000-0000-00009D0D0000}"/>
    <cellStyle name="Comma 57 37" xfId="3490" xr:uid="{00000000-0005-0000-0000-00009E0D0000}"/>
    <cellStyle name="Comma 57 38" xfId="3491" xr:uid="{00000000-0005-0000-0000-00009F0D0000}"/>
    <cellStyle name="Comma 57 39" xfId="3492" xr:uid="{00000000-0005-0000-0000-0000A00D0000}"/>
    <cellStyle name="Comma 57 4" xfId="3493" xr:uid="{00000000-0005-0000-0000-0000A10D0000}"/>
    <cellStyle name="Comma 57 40" xfId="3494" xr:uid="{00000000-0005-0000-0000-0000A20D0000}"/>
    <cellStyle name="Comma 57 41" xfId="3495" xr:uid="{00000000-0005-0000-0000-0000A30D0000}"/>
    <cellStyle name="Comma 57 42" xfId="3496" xr:uid="{00000000-0005-0000-0000-0000A40D0000}"/>
    <cellStyle name="Comma 57 43" xfId="3497" xr:uid="{00000000-0005-0000-0000-0000A50D0000}"/>
    <cellStyle name="Comma 57 44" xfId="3498" xr:uid="{00000000-0005-0000-0000-0000A60D0000}"/>
    <cellStyle name="Comma 57 45" xfId="3499" xr:uid="{00000000-0005-0000-0000-0000A70D0000}"/>
    <cellStyle name="Comma 57 46" xfId="3500" xr:uid="{00000000-0005-0000-0000-0000A80D0000}"/>
    <cellStyle name="Comma 57 47" xfId="3501" xr:uid="{00000000-0005-0000-0000-0000A90D0000}"/>
    <cellStyle name="Comma 57 48" xfId="3502" xr:uid="{00000000-0005-0000-0000-0000AA0D0000}"/>
    <cellStyle name="Comma 57 49" xfId="3503" xr:uid="{00000000-0005-0000-0000-0000AB0D0000}"/>
    <cellStyle name="Comma 57 5" xfId="3504" xr:uid="{00000000-0005-0000-0000-0000AC0D0000}"/>
    <cellStyle name="Comma 57 50" xfId="3505" xr:uid="{00000000-0005-0000-0000-0000AD0D0000}"/>
    <cellStyle name="Comma 57 51" xfId="3506" xr:uid="{00000000-0005-0000-0000-0000AE0D0000}"/>
    <cellStyle name="Comma 57 52" xfId="3507" xr:uid="{00000000-0005-0000-0000-0000AF0D0000}"/>
    <cellStyle name="Comma 57 53" xfId="3508" xr:uid="{00000000-0005-0000-0000-0000B00D0000}"/>
    <cellStyle name="Comma 57 54" xfId="3509" xr:uid="{00000000-0005-0000-0000-0000B10D0000}"/>
    <cellStyle name="Comma 57 55" xfId="3510" xr:uid="{00000000-0005-0000-0000-0000B20D0000}"/>
    <cellStyle name="Comma 57 56" xfId="3511" xr:uid="{00000000-0005-0000-0000-0000B30D0000}"/>
    <cellStyle name="Comma 57 57" xfId="3512" xr:uid="{00000000-0005-0000-0000-0000B40D0000}"/>
    <cellStyle name="Comma 57 58" xfId="3513" xr:uid="{00000000-0005-0000-0000-0000B50D0000}"/>
    <cellStyle name="Comma 57 6" xfId="3514" xr:uid="{00000000-0005-0000-0000-0000B60D0000}"/>
    <cellStyle name="Comma 57 7" xfId="3515" xr:uid="{00000000-0005-0000-0000-0000B70D0000}"/>
    <cellStyle name="Comma 57 8" xfId="3516" xr:uid="{00000000-0005-0000-0000-0000B80D0000}"/>
    <cellStyle name="Comma 57 9" xfId="3517" xr:uid="{00000000-0005-0000-0000-0000B90D0000}"/>
    <cellStyle name="Comma 58" xfId="3518" xr:uid="{00000000-0005-0000-0000-0000BA0D0000}"/>
    <cellStyle name="Comma 58 10" xfId="3519" xr:uid="{00000000-0005-0000-0000-0000BB0D0000}"/>
    <cellStyle name="Comma 58 11" xfId="3520" xr:uid="{00000000-0005-0000-0000-0000BC0D0000}"/>
    <cellStyle name="Comma 58 12" xfId="3521" xr:uid="{00000000-0005-0000-0000-0000BD0D0000}"/>
    <cellStyle name="Comma 58 13" xfId="3522" xr:uid="{00000000-0005-0000-0000-0000BE0D0000}"/>
    <cellStyle name="Comma 58 14" xfId="3523" xr:uid="{00000000-0005-0000-0000-0000BF0D0000}"/>
    <cellStyle name="Comma 58 15" xfId="3524" xr:uid="{00000000-0005-0000-0000-0000C00D0000}"/>
    <cellStyle name="Comma 58 16" xfId="3525" xr:uid="{00000000-0005-0000-0000-0000C10D0000}"/>
    <cellStyle name="Comma 58 17" xfId="3526" xr:uid="{00000000-0005-0000-0000-0000C20D0000}"/>
    <cellStyle name="Comma 58 18" xfId="3527" xr:uid="{00000000-0005-0000-0000-0000C30D0000}"/>
    <cellStyle name="Comma 58 19" xfId="3528" xr:uid="{00000000-0005-0000-0000-0000C40D0000}"/>
    <cellStyle name="Comma 58 2" xfId="3529" xr:uid="{00000000-0005-0000-0000-0000C50D0000}"/>
    <cellStyle name="Comma 58 20" xfId="3530" xr:uid="{00000000-0005-0000-0000-0000C60D0000}"/>
    <cellStyle name="Comma 58 21" xfId="3531" xr:uid="{00000000-0005-0000-0000-0000C70D0000}"/>
    <cellStyle name="Comma 58 22" xfId="3532" xr:uid="{00000000-0005-0000-0000-0000C80D0000}"/>
    <cellStyle name="Comma 58 23" xfId="3533" xr:uid="{00000000-0005-0000-0000-0000C90D0000}"/>
    <cellStyle name="Comma 58 24" xfId="3534" xr:uid="{00000000-0005-0000-0000-0000CA0D0000}"/>
    <cellStyle name="Comma 58 25" xfId="3535" xr:uid="{00000000-0005-0000-0000-0000CB0D0000}"/>
    <cellStyle name="Comma 58 26" xfId="3536" xr:uid="{00000000-0005-0000-0000-0000CC0D0000}"/>
    <cellStyle name="Comma 58 27" xfId="3537" xr:uid="{00000000-0005-0000-0000-0000CD0D0000}"/>
    <cellStyle name="Comma 58 28" xfId="3538" xr:uid="{00000000-0005-0000-0000-0000CE0D0000}"/>
    <cellStyle name="Comma 58 29" xfId="3539" xr:uid="{00000000-0005-0000-0000-0000CF0D0000}"/>
    <cellStyle name="Comma 58 3" xfId="3540" xr:uid="{00000000-0005-0000-0000-0000D00D0000}"/>
    <cellStyle name="Comma 58 30" xfId="3541" xr:uid="{00000000-0005-0000-0000-0000D10D0000}"/>
    <cellStyle name="Comma 58 31" xfId="3542" xr:uid="{00000000-0005-0000-0000-0000D20D0000}"/>
    <cellStyle name="Comma 58 32" xfId="3543" xr:uid="{00000000-0005-0000-0000-0000D30D0000}"/>
    <cellStyle name="Comma 58 33" xfId="3544" xr:uid="{00000000-0005-0000-0000-0000D40D0000}"/>
    <cellStyle name="Comma 58 34" xfId="3545" xr:uid="{00000000-0005-0000-0000-0000D50D0000}"/>
    <cellStyle name="Comma 58 35" xfId="3546" xr:uid="{00000000-0005-0000-0000-0000D60D0000}"/>
    <cellStyle name="Comma 58 36" xfId="3547" xr:uid="{00000000-0005-0000-0000-0000D70D0000}"/>
    <cellStyle name="Comma 58 37" xfId="3548" xr:uid="{00000000-0005-0000-0000-0000D80D0000}"/>
    <cellStyle name="Comma 58 38" xfId="3549" xr:uid="{00000000-0005-0000-0000-0000D90D0000}"/>
    <cellStyle name="Comma 58 39" xfId="3550" xr:uid="{00000000-0005-0000-0000-0000DA0D0000}"/>
    <cellStyle name="Comma 58 4" xfId="3551" xr:uid="{00000000-0005-0000-0000-0000DB0D0000}"/>
    <cellStyle name="Comma 58 40" xfId="3552" xr:uid="{00000000-0005-0000-0000-0000DC0D0000}"/>
    <cellStyle name="Comma 58 41" xfId="3553" xr:uid="{00000000-0005-0000-0000-0000DD0D0000}"/>
    <cellStyle name="Comma 58 42" xfId="3554" xr:uid="{00000000-0005-0000-0000-0000DE0D0000}"/>
    <cellStyle name="Comma 58 5" xfId="3555" xr:uid="{00000000-0005-0000-0000-0000DF0D0000}"/>
    <cellStyle name="Comma 58 6" xfId="3556" xr:uid="{00000000-0005-0000-0000-0000E00D0000}"/>
    <cellStyle name="Comma 58 7" xfId="3557" xr:uid="{00000000-0005-0000-0000-0000E10D0000}"/>
    <cellStyle name="Comma 58 8" xfId="3558" xr:uid="{00000000-0005-0000-0000-0000E20D0000}"/>
    <cellStyle name="Comma 58 9" xfId="3559" xr:uid="{00000000-0005-0000-0000-0000E30D0000}"/>
    <cellStyle name="Comma 59" xfId="3560" xr:uid="{00000000-0005-0000-0000-0000E40D0000}"/>
    <cellStyle name="Comma 59 10" xfId="3561" xr:uid="{00000000-0005-0000-0000-0000E50D0000}"/>
    <cellStyle name="Comma 59 11" xfId="3562" xr:uid="{00000000-0005-0000-0000-0000E60D0000}"/>
    <cellStyle name="Comma 59 12" xfId="3563" xr:uid="{00000000-0005-0000-0000-0000E70D0000}"/>
    <cellStyle name="Comma 59 13" xfId="3564" xr:uid="{00000000-0005-0000-0000-0000E80D0000}"/>
    <cellStyle name="Comma 59 14" xfId="3565" xr:uid="{00000000-0005-0000-0000-0000E90D0000}"/>
    <cellStyle name="Comma 59 15" xfId="3566" xr:uid="{00000000-0005-0000-0000-0000EA0D0000}"/>
    <cellStyle name="Comma 59 16" xfId="3567" xr:uid="{00000000-0005-0000-0000-0000EB0D0000}"/>
    <cellStyle name="Comma 59 17" xfId="3568" xr:uid="{00000000-0005-0000-0000-0000EC0D0000}"/>
    <cellStyle name="Comma 59 18" xfId="3569" xr:uid="{00000000-0005-0000-0000-0000ED0D0000}"/>
    <cellStyle name="Comma 59 19" xfId="3570" xr:uid="{00000000-0005-0000-0000-0000EE0D0000}"/>
    <cellStyle name="Comma 59 2" xfId="3571" xr:uid="{00000000-0005-0000-0000-0000EF0D0000}"/>
    <cellStyle name="Comma 59 20" xfId="3572" xr:uid="{00000000-0005-0000-0000-0000F00D0000}"/>
    <cellStyle name="Comma 59 21" xfId="3573" xr:uid="{00000000-0005-0000-0000-0000F10D0000}"/>
    <cellStyle name="Comma 59 22" xfId="3574" xr:uid="{00000000-0005-0000-0000-0000F20D0000}"/>
    <cellStyle name="Comma 59 23" xfId="3575" xr:uid="{00000000-0005-0000-0000-0000F30D0000}"/>
    <cellStyle name="Comma 59 24" xfId="3576" xr:uid="{00000000-0005-0000-0000-0000F40D0000}"/>
    <cellStyle name="Comma 59 25" xfId="3577" xr:uid="{00000000-0005-0000-0000-0000F50D0000}"/>
    <cellStyle name="Comma 59 26" xfId="3578" xr:uid="{00000000-0005-0000-0000-0000F60D0000}"/>
    <cellStyle name="Comma 59 27" xfId="3579" xr:uid="{00000000-0005-0000-0000-0000F70D0000}"/>
    <cellStyle name="Comma 59 28" xfId="3580" xr:uid="{00000000-0005-0000-0000-0000F80D0000}"/>
    <cellStyle name="Comma 59 29" xfId="3581" xr:uid="{00000000-0005-0000-0000-0000F90D0000}"/>
    <cellStyle name="Comma 59 3" xfId="3582" xr:uid="{00000000-0005-0000-0000-0000FA0D0000}"/>
    <cellStyle name="Comma 59 30" xfId="3583" xr:uid="{00000000-0005-0000-0000-0000FB0D0000}"/>
    <cellStyle name="Comma 59 31" xfId="3584" xr:uid="{00000000-0005-0000-0000-0000FC0D0000}"/>
    <cellStyle name="Comma 59 32" xfId="3585" xr:uid="{00000000-0005-0000-0000-0000FD0D0000}"/>
    <cellStyle name="Comma 59 33" xfId="3586" xr:uid="{00000000-0005-0000-0000-0000FE0D0000}"/>
    <cellStyle name="Comma 59 34" xfId="3587" xr:uid="{00000000-0005-0000-0000-0000FF0D0000}"/>
    <cellStyle name="Comma 59 35" xfId="3588" xr:uid="{00000000-0005-0000-0000-0000000E0000}"/>
    <cellStyle name="Comma 59 36" xfId="3589" xr:uid="{00000000-0005-0000-0000-0000010E0000}"/>
    <cellStyle name="Comma 59 37" xfId="3590" xr:uid="{00000000-0005-0000-0000-0000020E0000}"/>
    <cellStyle name="Comma 59 38" xfId="3591" xr:uid="{00000000-0005-0000-0000-0000030E0000}"/>
    <cellStyle name="Comma 59 39" xfId="3592" xr:uid="{00000000-0005-0000-0000-0000040E0000}"/>
    <cellStyle name="Comma 59 4" xfId="3593" xr:uid="{00000000-0005-0000-0000-0000050E0000}"/>
    <cellStyle name="Comma 59 40" xfId="3594" xr:uid="{00000000-0005-0000-0000-0000060E0000}"/>
    <cellStyle name="Comma 59 41" xfId="3595" xr:uid="{00000000-0005-0000-0000-0000070E0000}"/>
    <cellStyle name="Comma 59 42" xfId="3596" xr:uid="{00000000-0005-0000-0000-0000080E0000}"/>
    <cellStyle name="Comma 59 5" xfId="3597" xr:uid="{00000000-0005-0000-0000-0000090E0000}"/>
    <cellStyle name="Comma 59 6" xfId="3598" xr:uid="{00000000-0005-0000-0000-00000A0E0000}"/>
    <cellStyle name="Comma 59 7" xfId="3599" xr:uid="{00000000-0005-0000-0000-00000B0E0000}"/>
    <cellStyle name="Comma 59 8" xfId="3600" xr:uid="{00000000-0005-0000-0000-00000C0E0000}"/>
    <cellStyle name="Comma 59 9" xfId="3601" xr:uid="{00000000-0005-0000-0000-00000D0E0000}"/>
    <cellStyle name="Comma 6" xfId="3602" xr:uid="{00000000-0005-0000-0000-00000E0E0000}"/>
    <cellStyle name="Comma 6 2" xfId="3603" xr:uid="{00000000-0005-0000-0000-00000F0E0000}"/>
    <cellStyle name="Comma 6 2 2" xfId="3604" xr:uid="{00000000-0005-0000-0000-0000100E0000}"/>
    <cellStyle name="Comma 6 2 2 2" xfId="3605" xr:uid="{00000000-0005-0000-0000-0000110E0000}"/>
    <cellStyle name="Comma 6 2 3" xfId="3606" xr:uid="{00000000-0005-0000-0000-0000120E0000}"/>
    <cellStyle name="Comma 6 2 3 2" xfId="3607" xr:uid="{00000000-0005-0000-0000-0000130E0000}"/>
    <cellStyle name="Comma 6 2 4" xfId="3608" xr:uid="{00000000-0005-0000-0000-0000140E0000}"/>
    <cellStyle name="Comma 6 3" xfId="3609" xr:uid="{00000000-0005-0000-0000-0000150E0000}"/>
    <cellStyle name="Comma 6 3 2" xfId="3610" xr:uid="{00000000-0005-0000-0000-0000160E0000}"/>
    <cellStyle name="Comma 6 3 3" xfId="3611" xr:uid="{00000000-0005-0000-0000-0000170E0000}"/>
    <cellStyle name="Comma 6 4" xfId="3612" xr:uid="{00000000-0005-0000-0000-0000180E0000}"/>
    <cellStyle name="Comma 6 4 2" xfId="3613" xr:uid="{00000000-0005-0000-0000-0000190E0000}"/>
    <cellStyle name="Comma 6 5" xfId="3614" xr:uid="{00000000-0005-0000-0000-00001A0E0000}"/>
    <cellStyle name="Comma 6 6" xfId="3615" xr:uid="{00000000-0005-0000-0000-00001B0E0000}"/>
    <cellStyle name="Comma 6 7" xfId="3616" xr:uid="{00000000-0005-0000-0000-00001C0E0000}"/>
    <cellStyle name="Comma 6 8" xfId="3617" xr:uid="{00000000-0005-0000-0000-00001D0E0000}"/>
    <cellStyle name="Comma 6 9" xfId="3618" xr:uid="{00000000-0005-0000-0000-00001E0E0000}"/>
    <cellStyle name="Comma 60" xfId="3619" xr:uid="{00000000-0005-0000-0000-00001F0E0000}"/>
    <cellStyle name="Comma 60 10" xfId="3620" xr:uid="{00000000-0005-0000-0000-0000200E0000}"/>
    <cellStyle name="Comma 60 11" xfId="3621" xr:uid="{00000000-0005-0000-0000-0000210E0000}"/>
    <cellStyle name="Comma 60 12" xfId="3622" xr:uid="{00000000-0005-0000-0000-0000220E0000}"/>
    <cellStyle name="Comma 60 13" xfId="3623" xr:uid="{00000000-0005-0000-0000-0000230E0000}"/>
    <cellStyle name="Comma 60 14" xfId="3624" xr:uid="{00000000-0005-0000-0000-0000240E0000}"/>
    <cellStyle name="Comma 60 15" xfId="3625" xr:uid="{00000000-0005-0000-0000-0000250E0000}"/>
    <cellStyle name="Comma 60 16" xfId="3626" xr:uid="{00000000-0005-0000-0000-0000260E0000}"/>
    <cellStyle name="Comma 60 17" xfId="3627" xr:uid="{00000000-0005-0000-0000-0000270E0000}"/>
    <cellStyle name="Comma 60 18" xfId="3628" xr:uid="{00000000-0005-0000-0000-0000280E0000}"/>
    <cellStyle name="Comma 60 19" xfId="3629" xr:uid="{00000000-0005-0000-0000-0000290E0000}"/>
    <cellStyle name="Comma 60 2" xfId="3630" xr:uid="{00000000-0005-0000-0000-00002A0E0000}"/>
    <cellStyle name="Comma 60 20" xfId="3631" xr:uid="{00000000-0005-0000-0000-00002B0E0000}"/>
    <cellStyle name="Comma 60 21" xfId="3632" xr:uid="{00000000-0005-0000-0000-00002C0E0000}"/>
    <cellStyle name="Comma 60 22" xfId="3633" xr:uid="{00000000-0005-0000-0000-00002D0E0000}"/>
    <cellStyle name="Comma 60 23" xfId="3634" xr:uid="{00000000-0005-0000-0000-00002E0E0000}"/>
    <cellStyle name="Comma 60 24" xfId="3635" xr:uid="{00000000-0005-0000-0000-00002F0E0000}"/>
    <cellStyle name="Comma 60 25" xfId="3636" xr:uid="{00000000-0005-0000-0000-0000300E0000}"/>
    <cellStyle name="Comma 60 26" xfId="3637" xr:uid="{00000000-0005-0000-0000-0000310E0000}"/>
    <cellStyle name="Comma 60 27" xfId="3638" xr:uid="{00000000-0005-0000-0000-0000320E0000}"/>
    <cellStyle name="Comma 60 28" xfId="3639" xr:uid="{00000000-0005-0000-0000-0000330E0000}"/>
    <cellStyle name="Comma 60 29" xfId="3640" xr:uid="{00000000-0005-0000-0000-0000340E0000}"/>
    <cellStyle name="Comma 60 3" xfId="3641" xr:uid="{00000000-0005-0000-0000-0000350E0000}"/>
    <cellStyle name="Comma 60 30" xfId="3642" xr:uid="{00000000-0005-0000-0000-0000360E0000}"/>
    <cellStyle name="Comma 60 31" xfId="3643" xr:uid="{00000000-0005-0000-0000-0000370E0000}"/>
    <cellStyle name="Comma 60 32" xfId="3644" xr:uid="{00000000-0005-0000-0000-0000380E0000}"/>
    <cellStyle name="Comma 60 33" xfId="3645" xr:uid="{00000000-0005-0000-0000-0000390E0000}"/>
    <cellStyle name="Comma 60 34" xfId="3646" xr:uid="{00000000-0005-0000-0000-00003A0E0000}"/>
    <cellStyle name="Comma 60 35" xfId="3647" xr:uid="{00000000-0005-0000-0000-00003B0E0000}"/>
    <cellStyle name="Comma 60 36" xfId="3648" xr:uid="{00000000-0005-0000-0000-00003C0E0000}"/>
    <cellStyle name="Comma 60 37" xfId="3649" xr:uid="{00000000-0005-0000-0000-00003D0E0000}"/>
    <cellStyle name="Comma 60 38" xfId="3650" xr:uid="{00000000-0005-0000-0000-00003E0E0000}"/>
    <cellStyle name="Comma 60 39" xfId="3651" xr:uid="{00000000-0005-0000-0000-00003F0E0000}"/>
    <cellStyle name="Comma 60 4" xfId="3652" xr:uid="{00000000-0005-0000-0000-0000400E0000}"/>
    <cellStyle name="Comma 60 40" xfId="3653" xr:uid="{00000000-0005-0000-0000-0000410E0000}"/>
    <cellStyle name="Comma 60 41" xfId="3654" xr:uid="{00000000-0005-0000-0000-0000420E0000}"/>
    <cellStyle name="Comma 60 42" xfId="3655" xr:uid="{00000000-0005-0000-0000-0000430E0000}"/>
    <cellStyle name="Comma 60 5" xfId="3656" xr:uid="{00000000-0005-0000-0000-0000440E0000}"/>
    <cellStyle name="Comma 60 6" xfId="3657" xr:uid="{00000000-0005-0000-0000-0000450E0000}"/>
    <cellStyle name="Comma 60 7" xfId="3658" xr:uid="{00000000-0005-0000-0000-0000460E0000}"/>
    <cellStyle name="Comma 60 8" xfId="3659" xr:uid="{00000000-0005-0000-0000-0000470E0000}"/>
    <cellStyle name="Comma 60 9" xfId="3660" xr:uid="{00000000-0005-0000-0000-0000480E0000}"/>
    <cellStyle name="Comma 61" xfId="3661" xr:uid="{00000000-0005-0000-0000-0000490E0000}"/>
    <cellStyle name="Comma 61 10" xfId="3662" xr:uid="{00000000-0005-0000-0000-00004A0E0000}"/>
    <cellStyle name="Comma 61 11" xfId="3663" xr:uid="{00000000-0005-0000-0000-00004B0E0000}"/>
    <cellStyle name="Comma 61 12" xfId="3664" xr:uid="{00000000-0005-0000-0000-00004C0E0000}"/>
    <cellStyle name="Comma 61 13" xfId="3665" xr:uid="{00000000-0005-0000-0000-00004D0E0000}"/>
    <cellStyle name="Comma 61 14" xfId="3666" xr:uid="{00000000-0005-0000-0000-00004E0E0000}"/>
    <cellStyle name="Comma 61 15" xfId="3667" xr:uid="{00000000-0005-0000-0000-00004F0E0000}"/>
    <cellStyle name="Comma 61 16" xfId="3668" xr:uid="{00000000-0005-0000-0000-0000500E0000}"/>
    <cellStyle name="Comma 61 17" xfId="3669" xr:uid="{00000000-0005-0000-0000-0000510E0000}"/>
    <cellStyle name="Comma 61 18" xfId="3670" xr:uid="{00000000-0005-0000-0000-0000520E0000}"/>
    <cellStyle name="Comma 61 19" xfId="3671" xr:uid="{00000000-0005-0000-0000-0000530E0000}"/>
    <cellStyle name="Comma 61 2" xfId="3672" xr:uid="{00000000-0005-0000-0000-0000540E0000}"/>
    <cellStyle name="Comma 61 20" xfId="3673" xr:uid="{00000000-0005-0000-0000-0000550E0000}"/>
    <cellStyle name="Comma 61 21" xfId="3674" xr:uid="{00000000-0005-0000-0000-0000560E0000}"/>
    <cellStyle name="Comma 61 22" xfId="3675" xr:uid="{00000000-0005-0000-0000-0000570E0000}"/>
    <cellStyle name="Comma 61 23" xfId="3676" xr:uid="{00000000-0005-0000-0000-0000580E0000}"/>
    <cellStyle name="Comma 61 24" xfId="3677" xr:uid="{00000000-0005-0000-0000-0000590E0000}"/>
    <cellStyle name="Comma 61 25" xfId="3678" xr:uid="{00000000-0005-0000-0000-00005A0E0000}"/>
    <cellStyle name="Comma 61 26" xfId="3679" xr:uid="{00000000-0005-0000-0000-00005B0E0000}"/>
    <cellStyle name="Comma 61 27" xfId="3680" xr:uid="{00000000-0005-0000-0000-00005C0E0000}"/>
    <cellStyle name="Comma 61 28" xfId="3681" xr:uid="{00000000-0005-0000-0000-00005D0E0000}"/>
    <cellStyle name="Comma 61 29" xfId="3682" xr:uid="{00000000-0005-0000-0000-00005E0E0000}"/>
    <cellStyle name="Comma 61 3" xfId="3683" xr:uid="{00000000-0005-0000-0000-00005F0E0000}"/>
    <cellStyle name="Comma 61 30" xfId="3684" xr:uid="{00000000-0005-0000-0000-0000600E0000}"/>
    <cellStyle name="Comma 61 31" xfId="3685" xr:uid="{00000000-0005-0000-0000-0000610E0000}"/>
    <cellStyle name="Comma 61 32" xfId="3686" xr:uid="{00000000-0005-0000-0000-0000620E0000}"/>
    <cellStyle name="Comma 61 33" xfId="3687" xr:uid="{00000000-0005-0000-0000-0000630E0000}"/>
    <cellStyle name="Comma 61 34" xfId="3688" xr:uid="{00000000-0005-0000-0000-0000640E0000}"/>
    <cellStyle name="Comma 61 35" xfId="3689" xr:uid="{00000000-0005-0000-0000-0000650E0000}"/>
    <cellStyle name="Comma 61 36" xfId="3690" xr:uid="{00000000-0005-0000-0000-0000660E0000}"/>
    <cellStyle name="Comma 61 37" xfId="3691" xr:uid="{00000000-0005-0000-0000-0000670E0000}"/>
    <cellStyle name="Comma 61 38" xfId="3692" xr:uid="{00000000-0005-0000-0000-0000680E0000}"/>
    <cellStyle name="Comma 61 39" xfId="3693" xr:uid="{00000000-0005-0000-0000-0000690E0000}"/>
    <cellStyle name="Comma 61 4" xfId="3694" xr:uid="{00000000-0005-0000-0000-00006A0E0000}"/>
    <cellStyle name="Comma 61 40" xfId="3695" xr:uid="{00000000-0005-0000-0000-00006B0E0000}"/>
    <cellStyle name="Comma 61 41" xfId="3696" xr:uid="{00000000-0005-0000-0000-00006C0E0000}"/>
    <cellStyle name="Comma 61 42" xfId="3697" xr:uid="{00000000-0005-0000-0000-00006D0E0000}"/>
    <cellStyle name="Comma 61 5" xfId="3698" xr:uid="{00000000-0005-0000-0000-00006E0E0000}"/>
    <cellStyle name="Comma 61 6" xfId="3699" xr:uid="{00000000-0005-0000-0000-00006F0E0000}"/>
    <cellStyle name="Comma 61 7" xfId="3700" xr:uid="{00000000-0005-0000-0000-0000700E0000}"/>
    <cellStyle name="Comma 61 8" xfId="3701" xr:uid="{00000000-0005-0000-0000-0000710E0000}"/>
    <cellStyle name="Comma 61 9" xfId="3702" xr:uid="{00000000-0005-0000-0000-0000720E0000}"/>
    <cellStyle name="Comma 62" xfId="3703" xr:uid="{00000000-0005-0000-0000-0000730E0000}"/>
    <cellStyle name="Comma 62 10" xfId="3704" xr:uid="{00000000-0005-0000-0000-0000740E0000}"/>
    <cellStyle name="Comma 62 11" xfId="3705" xr:uid="{00000000-0005-0000-0000-0000750E0000}"/>
    <cellStyle name="Comma 62 12" xfId="3706" xr:uid="{00000000-0005-0000-0000-0000760E0000}"/>
    <cellStyle name="Comma 62 13" xfId="3707" xr:uid="{00000000-0005-0000-0000-0000770E0000}"/>
    <cellStyle name="Comma 62 14" xfId="3708" xr:uid="{00000000-0005-0000-0000-0000780E0000}"/>
    <cellStyle name="Comma 62 15" xfId="3709" xr:uid="{00000000-0005-0000-0000-0000790E0000}"/>
    <cellStyle name="Comma 62 16" xfId="3710" xr:uid="{00000000-0005-0000-0000-00007A0E0000}"/>
    <cellStyle name="Comma 62 17" xfId="3711" xr:uid="{00000000-0005-0000-0000-00007B0E0000}"/>
    <cellStyle name="Comma 62 18" xfId="3712" xr:uid="{00000000-0005-0000-0000-00007C0E0000}"/>
    <cellStyle name="Comma 62 19" xfId="3713" xr:uid="{00000000-0005-0000-0000-00007D0E0000}"/>
    <cellStyle name="Comma 62 2" xfId="3714" xr:uid="{00000000-0005-0000-0000-00007E0E0000}"/>
    <cellStyle name="Comma 62 20" xfId="3715" xr:uid="{00000000-0005-0000-0000-00007F0E0000}"/>
    <cellStyle name="Comma 62 21" xfId="3716" xr:uid="{00000000-0005-0000-0000-0000800E0000}"/>
    <cellStyle name="Comma 62 22" xfId="3717" xr:uid="{00000000-0005-0000-0000-0000810E0000}"/>
    <cellStyle name="Comma 62 23" xfId="3718" xr:uid="{00000000-0005-0000-0000-0000820E0000}"/>
    <cellStyle name="Comma 62 24" xfId="3719" xr:uid="{00000000-0005-0000-0000-0000830E0000}"/>
    <cellStyle name="Comma 62 25" xfId="3720" xr:uid="{00000000-0005-0000-0000-0000840E0000}"/>
    <cellStyle name="Comma 62 26" xfId="3721" xr:uid="{00000000-0005-0000-0000-0000850E0000}"/>
    <cellStyle name="Comma 62 27" xfId="3722" xr:uid="{00000000-0005-0000-0000-0000860E0000}"/>
    <cellStyle name="Comma 62 28" xfId="3723" xr:uid="{00000000-0005-0000-0000-0000870E0000}"/>
    <cellStyle name="Comma 62 29" xfId="3724" xr:uid="{00000000-0005-0000-0000-0000880E0000}"/>
    <cellStyle name="Comma 62 3" xfId="3725" xr:uid="{00000000-0005-0000-0000-0000890E0000}"/>
    <cellStyle name="Comma 62 30" xfId="3726" xr:uid="{00000000-0005-0000-0000-00008A0E0000}"/>
    <cellStyle name="Comma 62 31" xfId="3727" xr:uid="{00000000-0005-0000-0000-00008B0E0000}"/>
    <cellStyle name="Comma 62 32" xfId="3728" xr:uid="{00000000-0005-0000-0000-00008C0E0000}"/>
    <cellStyle name="Comma 62 33" xfId="3729" xr:uid="{00000000-0005-0000-0000-00008D0E0000}"/>
    <cellStyle name="Comma 62 34" xfId="3730" xr:uid="{00000000-0005-0000-0000-00008E0E0000}"/>
    <cellStyle name="Comma 62 35" xfId="3731" xr:uid="{00000000-0005-0000-0000-00008F0E0000}"/>
    <cellStyle name="Comma 62 36" xfId="3732" xr:uid="{00000000-0005-0000-0000-0000900E0000}"/>
    <cellStyle name="Comma 62 37" xfId="3733" xr:uid="{00000000-0005-0000-0000-0000910E0000}"/>
    <cellStyle name="Comma 62 38" xfId="3734" xr:uid="{00000000-0005-0000-0000-0000920E0000}"/>
    <cellStyle name="Comma 62 39" xfId="3735" xr:uid="{00000000-0005-0000-0000-0000930E0000}"/>
    <cellStyle name="Comma 62 4" xfId="3736" xr:uid="{00000000-0005-0000-0000-0000940E0000}"/>
    <cellStyle name="Comma 62 40" xfId="3737" xr:uid="{00000000-0005-0000-0000-0000950E0000}"/>
    <cellStyle name="Comma 62 41" xfId="3738" xr:uid="{00000000-0005-0000-0000-0000960E0000}"/>
    <cellStyle name="Comma 62 42" xfId="3739" xr:uid="{00000000-0005-0000-0000-0000970E0000}"/>
    <cellStyle name="Comma 62 5" xfId="3740" xr:uid="{00000000-0005-0000-0000-0000980E0000}"/>
    <cellStyle name="Comma 62 6" xfId="3741" xr:uid="{00000000-0005-0000-0000-0000990E0000}"/>
    <cellStyle name="Comma 62 7" xfId="3742" xr:uid="{00000000-0005-0000-0000-00009A0E0000}"/>
    <cellStyle name="Comma 62 8" xfId="3743" xr:uid="{00000000-0005-0000-0000-00009B0E0000}"/>
    <cellStyle name="Comma 62 9" xfId="3744" xr:uid="{00000000-0005-0000-0000-00009C0E0000}"/>
    <cellStyle name="Comma 63" xfId="3745" xr:uid="{00000000-0005-0000-0000-00009D0E0000}"/>
    <cellStyle name="Comma 63 10" xfId="3746" xr:uid="{00000000-0005-0000-0000-00009E0E0000}"/>
    <cellStyle name="Comma 63 11" xfId="3747" xr:uid="{00000000-0005-0000-0000-00009F0E0000}"/>
    <cellStyle name="Comma 63 12" xfId="3748" xr:uid="{00000000-0005-0000-0000-0000A00E0000}"/>
    <cellStyle name="Comma 63 13" xfId="3749" xr:uid="{00000000-0005-0000-0000-0000A10E0000}"/>
    <cellStyle name="Comma 63 14" xfId="3750" xr:uid="{00000000-0005-0000-0000-0000A20E0000}"/>
    <cellStyle name="Comma 63 15" xfId="3751" xr:uid="{00000000-0005-0000-0000-0000A30E0000}"/>
    <cellStyle name="Comma 63 16" xfId="3752" xr:uid="{00000000-0005-0000-0000-0000A40E0000}"/>
    <cellStyle name="Comma 63 17" xfId="3753" xr:uid="{00000000-0005-0000-0000-0000A50E0000}"/>
    <cellStyle name="Comma 63 18" xfId="3754" xr:uid="{00000000-0005-0000-0000-0000A60E0000}"/>
    <cellStyle name="Comma 63 19" xfId="3755" xr:uid="{00000000-0005-0000-0000-0000A70E0000}"/>
    <cellStyle name="Comma 63 2" xfId="3756" xr:uid="{00000000-0005-0000-0000-0000A80E0000}"/>
    <cellStyle name="Comma 63 20" xfId="3757" xr:uid="{00000000-0005-0000-0000-0000A90E0000}"/>
    <cellStyle name="Comma 63 21" xfId="3758" xr:uid="{00000000-0005-0000-0000-0000AA0E0000}"/>
    <cellStyle name="Comma 63 22" xfId="3759" xr:uid="{00000000-0005-0000-0000-0000AB0E0000}"/>
    <cellStyle name="Comma 63 23" xfId="3760" xr:uid="{00000000-0005-0000-0000-0000AC0E0000}"/>
    <cellStyle name="Comma 63 24" xfId="3761" xr:uid="{00000000-0005-0000-0000-0000AD0E0000}"/>
    <cellStyle name="Comma 63 25" xfId="3762" xr:uid="{00000000-0005-0000-0000-0000AE0E0000}"/>
    <cellStyle name="Comma 63 26" xfId="3763" xr:uid="{00000000-0005-0000-0000-0000AF0E0000}"/>
    <cellStyle name="Comma 63 27" xfId="3764" xr:uid="{00000000-0005-0000-0000-0000B00E0000}"/>
    <cellStyle name="Comma 63 28" xfId="3765" xr:uid="{00000000-0005-0000-0000-0000B10E0000}"/>
    <cellStyle name="Comma 63 29" xfId="3766" xr:uid="{00000000-0005-0000-0000-0000B20E0000}"/>
    <cellStyle name="Comma 63 3" xfId="3767" xr:uid="{00000000-0005-0000-0000-0000B30E0000}"/>
    <cellStyle name="Comma 63 30" xfId="3768" xr:uid="{00000000-0005-0000-0000-0000B40E0000}"/>
    <cellStyle name="Comma 63 31" xfId="3769" xr:uid="{00000000-0005-0000-0000-0000B50E0000}"/>
    <cellStyle name="Comma 63 32" xfId="3770" xr:uid="{00000000-0005-0000-0000-0000B60E0000}"/>
    <cellStyle name="Comma 63 33" xfId="3771" xr:uid="{00000000-0005-0000-0000-0000B70E0000}"/>
    <cellStyle name="Comma 63 34" xfId="3772" xr:uid="{00000000-0005-0000-0000-0000B80E0000}"/>
    <cellStyle name="Comma 63 35" xfId="3773" xr:uid="{00000000-0005-0000-0000-0000B90E0000}"/>
    <cellStyle name="Comma 63 36" xfId="3774" xr:uid="{00000000-0005-0000-0000-0000BA0E0000}"/>
    <cellStyle name="Comma 63 37" xfId="3775" xr:uid="{00000000-0005-0000-0000-0000BB0E0000}"/>
    <cellStyle name="Comma 63 38" xfId="3776" xr:uid="{00000000-0005-0000-0000-0000BC0E0000}"/>
    <cellStyle name="Comma 63 39" xfId="3777" xr:uid="{00000000-0005-0000-0000-0000BD0E0000}"/>
    <cellStyle name="Comma 63 4" xfId="3778" xr:uid="{00000000-0005-0000-0000-0000BE0E0000}"/>
    <cellStyle name="Comma 63 40" xfId="3779" xr:uid="{00000000-0005-0000-0000-0000BF0E0000}"/>
    <cellStyle name="Comma 63 41" xfId="3780" xr:uid="{00000000-0005-0000-0000-0000C00E0000}"/>
    <cellStyle name="Comma 63 42" xfId="3781" xr:uid="{00000000-0005-0000-0000-0000C10E0000}"/>
    <cellStyle name="Comma 63 5" xfId="3782" xr:uid="{00000000-0005-0000-0000-0000C20E0000}"/>
    <cellStyle name="Comma 63 6" xfId="3783" xr:uid="{00000000-0005-0000-0000-0000C30E0000}"/>
    <cellStyle name="Comma 63 7" xfId="3784" xr:uid="{00000000-0005-0000-0000-0000C40E0000}"/>
    <cellStyle name="Comma 63 8" xfId="3785" xr:uid="{00000000-0005-0000-0000-0000C50E0000}"/>
    <cellStyle name="Comma 63 9" xfId="3786" xr:uid="{00000000-0005-0000-0000-0000C60E0000}"/>
    <cellStyle name="Comma 64" xfId="3787" xr:uid="{00000000-0005-0000-0000-0000C70E0000}"/>
    <cellStyle name="Comma 64 10" xfId="3788" xr:uid="{00000000-0005-0000-0000-0000C80E0000}"/>
    <cellStyle name="Comma 64 11" xfId="3789" xr:uid="{00000000-0005-0000-0000-0000C90E0000}"/>
    <cellStyle name="Comma 64 12" xfId="3790" xr:uid="{00000000-0005-0000-0000-0000CA0E0000}"/>
    <cellStyle name="Comma 64 13" xfId="3791" xr:uid="{00000000-0005-0000-0000-0000CB0E0000}"/>
    <cellStyle name="Comma 64 14" xfId="3792" xr:uid="{00000000-0005-0000-0000-0000CC0E0000}"/>
    <cellStyle name="Comma 64 15" xfId="3793" xr:uid="{00000000-0005-0000-0000-0000CD0E0000}"/>
    <cellStyle name="Comma 64 16" xfId="3794" xr:uid="{00000000-0005-0000-0000-0000CE0E0000}"/>
    <cellStyle name="Comma 64 17" xfId="3795" xr:uid="{00000000-0005-0000-0000-0000CF0E0000}"/>
    <cellStyle name="Comma 64 18" xfId="3796" xr:uid="{00000000-0005-0000-0000-0000D00E0000}"/>
    <cellStyle name="Comma 64 19" xfId="3797" xr:uid="{00000000-0005-0000-0000-0000D10E0000}"/>
    <cellStyle name="Comma 64 2" xfId="3798" xr:uid="{00000000-0005-0000-0000-0000D20E0000}"/>
    <cellStyle name="Comma 64 20" xfId="3799" xr:uid="{00000000-0005-0000-0000-0000D30E0000}"/>
    <cellStyle name="Comma 64 21" xfId="3800" xr:uid="{00000000-0005-0000-0000-0000D40E0000}"/>
    <cellStyle name="Comma 64 22" xfId="3801" xr:uid="{00000000-0005-0000-0000-0000D50E0000}"/>
    <cellStyle name="Comma 64 23" xfId="3802" xr:uid="{00000000-0005-0000-0000-0000D60E0000}"/>
    <cellStyle name="Comma 64 24" xfId="3803" xr:uid="{00000000-0005-0000-0000-0000D70E0000}"/>
    <cellStyle name="Comma 64 25" xfId="3804" xr:uid="{00000000-0005-0000-0000-0000D80E0000}"/>
    <cellStyle name="Comma 64 26" xfId="3805" xr:uid="{00000000-0005-0000-0000-0000D90E0000}"/>
    <cellStyle name="Comma 64 27" xfId="3806" xr:uid="{00000000-0005-0000-0000-0000DA0E0000}"/>
    <cellStyle name="Comma 64 28" xfId="3807" xr:uid="{00000000-0005-0000-0000-0000DB0E0000}"/>
    <cellStyle name="Comma 64 29" xfId="3808" xr:uid="{00000000-0005-0000-0000-0000DC0E0000}"/>
    <cellStyle name="Comma 64 3" xfId="3809" xr:uid="{00000000-0005-0000-0000-0000DD0E0000}"/>
    <cellStyle name="Comma 64 30" xfId="3810" xr:uid="{00000000-0005-0000-0000-0000DE0E0000}"/>
    <cellStyle name="Comma 64 31" xfId="3811" xr:uid="{00000000-0005-0000-0000-0000DF0E0000}"/>
    <cellStyle name="Comma 64 32" xfId="3812" xr:uid="{00000000-0005-0000-0000-0000E00E0000}"/>
    <cellStyle name="Comma 64 33" xfId="3813" xr:uid="{00000000-0005-0000-0000-0000E10E0000}"/>
    <cellStyle name="Comma 64 34" xfId="3814" xr:uid="{00000000-0005-0000-0000-0000E20E0000}"/>
    <cellStyle name="Comma 64 35" xfId="3815" xr:uid="{00000000-0005-0000-0000-0000E30E0000}"/>
    <cellStyle name="Comma 64 36" xfId="3816" xr:uid="{00000000-0005-0000-0000-0000E40E0000}"/>
    <cellStyle name="Comma 64 37" xfId="3817" xr:uid="{00000000-0005-0000-0000-0000E50E0000}"/>
    <cellStyle name="Comma 64 38" xfId="3818" xr:uid="{00000000-0005-0000-0000-0000E60E0000}"/>
    <cellStyle name="Comma 64 39" xfId="3819" xr:uid="{00000000-0005-0000-0000-0000E70E0000}"/>
    <cellStyle name="Comma 64 4" xfId="3820" xr:uid="{00000000-0005-0000-0000-0000E80E0000}"/>
    <cellStyle name="Comma 64 40" xfId="3821" xr:uid="{00000000-0005-0000-0000-0000E90E0000}"/>
    <cellStyle name="Comma 64 41" xfId="3822" xr:uid="{00000000-0005-0000-0000-0000EA0E0000}"/>
    <cellStyle name="Comma 64 42" xfId="3823" xr:uid="{00000000-0005-0000-0000-0000EB0E0000}"/>
    <cellStyle name="Comma 64 5" xfId="3824" xr:uid="{00000000-0005-0000-0000-0000EC0E0000}"/>
    <cellStyle name="Comma 64 6" xfId="3825" xr:uid="{00000000-0005-0000-0000-0000ED0E0000}"/>
    <cellStyle name="Comma 64 7" xfId="3826" xr:uid="{00000000-0005-0000-0000-0000EE0E0000}"/>
    <cellStyle name="Comma 64 8" xfId="3827" xr:uid="{00000000-0005-0000-0000-0000EF0E0000}"/>
    <cellStyle name="Comma 64 9" xfId="3828" xr:uid="{00000000-0005-0000-0000-0000F00E0000}"/>
    <cellStyle name="Comma 65" xfId="3829" xr:uid="{00000000-0005-0000-0000-0000F10E0000}"/>
    <cellStyle name="Comma 65 10" xfId="3830" xr:uid="{00000000-0005-0000-0000-0000F20E0000}"/>
    <cellStyle name="Comma 65 11" xfId="3831" xr:uid="{00000000-0005-0000-0000-0000F30E0000}"/>
    <cellStyle name="Comma 65 12" xfId="3832" xr:uid="{00000000-0005-0000-0000-0000F40E0000}"/>
    <cellStyle name="Comma 65 13" xfId="3833" xr:uid="{00000000-0005-0000-0000-0000F50E0000}"/>
    <cellStyle name="Comma 65 14" xfId="3834" xr:uid="{00000000-0005-0000-0000-0000F60E0000}"/>
    <cellStyle name="Comma 65 15" xfId="3835" xr:uid="{00000000-0005-0000-0000-0000F70E0000}"/>
    <cellStyle name="Comma 65 16" xfId="3836" xr:uid="{00000000-0005-0000-0000-0000F80E0000}"/>
    <cellStyle name="Comma 65 17" xfId="3837" xr:uid="{00000000-0005-0000-0000-0000F90E0000}"/>
    <cellStyle name="Comma 65 18" xfId="3838" xr:uid="{00000000-0005-0000-0000-0000FA0E0000}"/>
    <cellStyle name="Comma 65 19" xfId="3839" xr:uid="{00000000-0005-0000-0000-0000FB0E0000}"/>
    <cellStyle name="Comma 65 2" xfId="3840" xr:uid="{00000000-0005-0000-0000-0000FC0E0000}"/>
    <cellStyle name="Comma 65 20" xfId="3841" xr:uid="{00000000-0005-0000-0000-0000FD0E0000}"/>
    <cellStyle name="Comma 65 21" xfId="3842" xr:uid="{00000000-0005-0000-0000-0000FE0E0000}"/>
    <cellStyle name="Comma 65 22" xfId="3843" xr:uid="{00000000-0005-0000-0000-0000FF0E0000}"/>
    <cellStyle name="Comma 65 23" xfId="3844" xr:uid="{00000000-0005-0000-0000-0000000F0000}"/>
    <cellStyle name="Comma 65 24" xfId="3845" xr:uid="{00000000-0005-0000-0000-0000010F0000}"/>
    <cellStyle name="Comma 65 25" xfId="3846" xr:uid="{00000000-0005-0000-0000-0000020F0000}"/>
    <cellStyle name="Comma 65 26" xfId="3847" xr:uid="{00000000-0005-0000-0000-0000030F0000}"/>
    <cellStyle name="Comma 65 27" xfId="3848" xr:uid="{00000000-0005-0000-0000-0000040F0000}"/>
    <cellStyle name="Comma 65 28" xfId="3849" xr:uid="{00000000-0005-0000-0000-0000050F0000}"/>
    <cellStyle name="Comma 65 29" xfId="3850" xr:uid="{00000000-0005-0000-0000-0000060F0000}"/>
    <cellStyle name="Comma 65 3" xfId="3851" xr:uid="{00000000-0005-0000-0000-0000070F0000}"/>
    <cellStyle name="Comma 65 30" xfId="3852" xr:uid="{00000000-0005-0000-0000-0000080F0000}"/>
    <cellStyle name="Comma 65 31" xfId="3853" xr:uid="{00000000-0005-0000-0000-0000090F0000}"/>
    <cellStyle name="Comma 65 32" xfId="3854" xr:uid="{00000000-0005-0000-0000-00000A0F0000}"/>
    <cellStyle name="Comma 65 33" xfId="3855" xr:uid="{00000000-0005-0000-0000-00000B0F0000}"/>
    <cellStyle name="Comma 65 34" xfId="3856" xr:uid="{00000000-0005-0000-0000-00000C0F0000}"/>
    <cellStyle name="Comma 65 35" xfId="3857" xr:uid="{00000000-0005-0000-0000-00000D0F0000}"/>
    <cellStyle name="Comma 65 36" xfId="3858" xr:uid="{00000000-0005-0000-0000-00000E0F0000}"/>
    <cellStyle name="Comma 65 37" xfId="3859" xr:uid="{00000000-0005-0000-0000-00000F0F0000}"/>
    <cellStyle name="Comma 65 38" xfId="3860" xr:uid="{00000000-0005-0000-0000-0000100F0000}"/>
    <cellStyle name="Comma 65 39" xfId="3861" xr:uid="{00000000-0005-0000-0000-0000110F0000}"/>
    <cellStyle name="Comma 65 4" xfId="3862" xr:uid="{00000000-0005-0000-0000-0000120F0000}"/>
    <cellStyle name="Comma 65 40" xfId="3863" xr:uid="{00000000-0005-0000-0000-0000130F0000}"/>
    <cellStyle name="Comma 65 41" xfId="3864" xr:uid="{00000000-0005-0000-0000-0000140F0000}"/>
    <cellStyle name="Comma 65 42" xfId="3865" xr:uid="{00000000-0005-0000-0000-0000150F0000}"/>
    <cellStyle name="Comma 65 5" xfId="3866" xr:uid="{00000000-0005-0000-0000-0000160F0000}"/>
    <cellStyle name="Comma 65 6" xfId="3867" xr:uid="{00000000-0005-0000-0000-0000170F0000}"/>
    <cellStyle name="Comma 65 7" xfId="3868" xr:uid="{00000000-0005-0000-0000-0000180F0000}"/>
    <cellStyle name="Comma 65 8" xfId="3869" xr:uid="{00000000-0005-0000-0000-0000190F0000}"/>
    <cellStyle name="Comma 65 9" xfId="3870" xr:uid="{00000000-0005-0000-0000-00001A0F0000}"/>
    <cellStyle name="Comma 66" xfId="3871" xr:uid="{00000000-0005-0000-0000-00001B0F0000}"/>
    <cellStyle name="Comma 66 10" xfId="3872" xr:uid="{00000000-0005-0000-0000-00001C0F0000}"/>
    <cellStyle name="Comma 66 11" xfId="3873" xr:uid="{00000000-0005-0000-0000-00001D0F0000}"/>
    <cellStyle name="Comma 66 12" xfId="3874" xr:uid="{00000000-0005-0000-0000-00001E0F0000}"/>
    <cellStyle name="Comma 66 13" xfId="3875" xr:uid="{00000000-0005-0000-0000-00001F0F0000}"/>
    <cellStyle name="Comma 66 14" xfId="3876" xr:uid="{00000000-0005-0000-0000-0000200F0000}"/>
    <cellStyle name="Comma 66 15" xfId="3877" xr:uid="{00000000-0005-0000-0000-0000210F0000}"/>
    <cellStyle name="Comma 66 16" xfId="3878" xr:uid="{00000000-0005-0000-0000-0000220F0000}"/>
    <cellStyle name="Comma 66 17" xfId="3879" xr:uid="{00000000-0005-0000-0000-0000230F0000}"/>
    <cellStyle name="Comma 66 18" xfId="3880" xr:uid="{00000000-0005-0000-0000-0000240F0000}"/>
    <cellStyle name="Comma 66 19" xfId="3881" xr:uid="{00000000-0005-0000-0000-0000250F0000}"/>
    <cellStyle name="Comma 66 2" xfId="3882" xr:uid="{00000000-0005-0000-0000-0000260F0000}"/>
    <cellStyle name="Comma 66 20" xfId="3883" xr:uid="{00000000-0005-0000-0000-0000270F0000}"/>
    <cellStyle name="Comma 66 21" xfId="3884" xr:uid="{00000000-0005-0000-0000-0000280F0000}"/>
    <cellStyle name="Comma 66 22" xfId="3885" xr:uid="{00000000-0005-0000-0000-0000290F0000}"/>
    <cellStyle name="Comma 66 23" xfId="3886" xr:uid="{00000000-0005-0000-0000-00002A0F0000}"/>
    <cellStyle name="Comma 66 24" xfId="3887" xr:uid="{00000000-0005-0000-0000-00002B0F0000}"/>
    <cellStyle name="Comma 66 25" xfId="3888" xr:uid="{00000000-0005-0000-0000-00002C0F0000}"/>
    <cellStyle name="Comma 66 26" xfId="3889" xr:uid="{00000000-0005-0000-0000-00002D0F0000}"/>
    <cellStyle name="Comma 66 27" xfId="3890" xr:uid="{00000000-0005-0000-0000-00002E0F0000}"/>
    <cellStyle name="Comma 66 28" xfId="3891" xr:uid="{00000000-0005-0000-0000-00002F0F0000}"/>
    <cellStyle name="Comma 66 29" xfId="3892" xr:uid="{00000000-0005-0000-0000-0000300F0000}"/>
    <cellStyle name="Comma 66 3" xfId="3893" xr:uid="{00000000-0005-0000-0000-0000310F0000}"/>
    <cellStyle name="Comma 66 30" xfId="3894" xr:uid="{00000000-0005-0000-0000-0000320F0000}"/>
    <cellStyle name="Comma 66 31" xfId="3895" xr:uid="{00000000-0005-0000-0000-0000330F0000}"/>
    <cellStyle name="Comma 66 32" xfId="3896" xr:uid="{00000000-0005-0000-0000-0000340F0000}"/>
    <cellStyle name="Comma 66 33" xfId="3897" xr:uid="{00000000-0005-0000-0000-0000350F0000}"/>
    <cellStyle name="Comma 66 34" xfId="3898" xr:uid="{00000000-0005-0000-0000-0000360F0000}"/>
    <cellStyle name="Comma 66 35" xfId="3899" xr:uid="{00000000-0005-0000-0000-0000370F0000}"/>
    <cellStyle name="Comma 66 36" xfId="3900" xr:uid="{00000000-0005-0000-0000-0000380F0000}"/>
    <cellStyle name="Comma 66 37" xfId="3901" xr:uid="{00000000-0005-0000-0000-0000390F0000}"/>
    <cellStyle name="Comma 66 38" xfId="3902" xr:uid="{00000000-0005-0000-0000-00003A0F0000}"/>
    <cellStyle name="Comma 66 39" xfId="3903" xr:uid="{00000000-0005-0000-0000-00003B0F0000}"/>
    <cellStyle name="Comma 66 4" xfId="3904" xr:uid="{00000000-0005-0000-0000-00003C0F0000}"/>
    <cellStyle name="Comma 66 40" xfId="3905" xr:uid="{00000000-0005-0000-0000-00003D0F0000}"/>
    <cellStyle name="Comma 66 41" xfId="3906" xr:uid="{00000000-0005-0000-0000-00003E0F0000}"/>
    <cellStyle name="Comma 66 42" xfId="3907" xr:uid="{00000000-0005-0000-0000-00003F0F0000}"/>
    <cellStyle name="Comma 66 5" xfId="3908" xr:uid="{00000000-0005-0000-0000-0000400F0000}"/>
    <cellStyle name="Comma 66 6" xfId="3909" xr:uid="{00000000-0005-0000-0000-0000410F0000}"/>
    <cellStyle name="Comma 66 7" xfId="3910" xr:uid="{00000000-0005-0000-0000-0000420F0000}"/>
    <cellStyle name="Comma 66 8" xfId="3911" xr:uid="{00000000-0005-0000-0000-0000430F0000}"/>
    <cellStyle name="Comma 66 9" xfId="3912" xr:uid="{00000000-0005-0000-0000-0000440F0000}"/>
    <cellStyle name="Comma 67" xfId="3913" xr:uid="{00000000-0005-0000-0000-0000450F0000}"/>
    <cellStyle name="Comma 67 10" xfId="3914" xr:uid="{00000000-0005-0000-0000-0000460F0000}"/>
    <cellStyle name="Comma 67 11" xfId="3915" xr:uid="{00000000-0005-0000-0000-0000470F0000}"/>
    <cellStyle name="Comma 67 12" xfId="3916" xr:uid="{00000000-0005-0000-0000-0000480F0000}"/>
    <cellStyle name="Comma 67 13" xfId="3917" xr:uid="{00000000-0005-0000-0000-0000490F0000}"/>
    <cellStyle name="Comma 67 14" xfId="3918" xr:uid="{00000000-0005-0000-0000-00004A0F0000}"/>
    <cellStyle name="Comma 67 15" xfId="3919" xr:uid="{00000000-0005-0000-0000-00004B0F0000}"/>
    <cellStyle name="Comma 67 16" xfId="3920" xr:uid="{00000000-0005-0000-0000-00004C0F0000}"/>
    <cellStyle name="Comma 67 17" xfId="3921" xr:uid="{00000000-0005-0000-0000-00004D0F0000}"/>
    <cellStyle name="Comma 67 18" xfId="3922" xr:uid="{00000000-0005-0000-0000-00004E0F0000}"/>
    <cellStyle name="Comma 67 19" xfId="3923" xr:uid="{00000000-0005-0000-0000-00004F0F0000}"/>
    <cellStyle name="Comma 67 2" xfId="3924" xr:uid="{00000000-0005-0000-0000-0000500F0000}"/>
    <cellStyle name="Comma 67 20" xfId="3925" xr:uid="{00000000-0005-0000-0000-0000510F0000}"/>
    <cellStyle name="Comma 67 21" xfId="3926" xr:uid="{00000000-0005-0000-0000-0000520F0000}"/>
    <cellStyle name="Comma 67 22" xfId="3927" xr:uid="{00000000-0005-0000-0000-0000530F0000}"/>
    <cellStyle name="Comma 67 23" xfId="3928" xr:uid="{00000000-0005-0000-0000-0000540F0000}"/>
    <cellStyle name="Comma 67 24" xfId="3929" xr:uid="{00000000-0005-0000-0000-0000550F0000}"/>
    <cellStyle name="Comma 67 25" xfId="3930" xr:uid="{00000000-0005-0000-0000-0000560F0000}"/>
    <cellStyle name="Comma 67 26" xfId="3931" xr:uid="{00000000-0005-0000-0000-0000570F0000}"/>
    <cellStyle name="Comma 67 27" xfId="3932" xr:uid="{00000000-0005-0000-0000-0000580F0000}"/>
    <cellStyle name="Comma 67 28" xfId="3933" xr:uid="{00000000-0005-0000-0000-0000590F0000}"/>
    <cellStyle name="Comma 67 29" xfId="3934" xr:uid="{00000000-0005-0000-0000-00005A0F0000}"/>
    <cellStyle name="Comma 67 3" xfId="3935" xr:uid="{00000000-0005-0000-0000-00005B0F0000}"/>
    <cellStyle name="Comma 67 30" xfId="3936" xr:uid="{00000000-0005-0000-0000-00005C0F0000}"/>
    <cellStyle name="Comma 67 31" xfId="3937" xr:uid="{00000000-0005-0000-0000-00005D0F0000}"/>
    <cellStyle name="Comma 67 32" xfId="3938" xr:uid="{00000000-0005-0000-0000-00005E0F0000}"/>
    <cellStyle name="Comma 67 33" xfId="3939" xr:uid="{00000000-0005-0000-0000-00005F0F0000}"/>
    <cellStyle name="Comma 67 34" xfId="3940" xr:uid="{00000000-0005-0000-0000-0000600F0000}"/>
    <cellStyle name="Comma 67 35" xfId="3941" xr:uid="{00000000-0005-0000-0000-0000610F0000}"/>
    <cellStyle name="Comma 67 36" xfId="3942" xr:uid="{00000000-0005-0000-0000-0000620F0000}"/>
    <cellStyle name="Comma 67 37" xfId="3943" xr:uid="{00000000-0005-0000-0000-0000630F0000}"/>
    <cellStyle name="Comma 67 38" xfId="3944" xr:uid="{00000000-0005-0000-0000-0000640F0000}"/>
    <cellStyle name="Comma 67 39" xfId="3945" xr:uid="{00000000-0005-0000-0000-0000650F0000}"/>
    <cellStyle name="Comma 67 4" xfId="3946" xr:uid="{00000000-0005-0000-0000-0000660F0000}"/>
    <cellStyle name="Comma 67 40" xfId="3947" xr:uid="{00000000-0005-0000-0000-0000670F0000}"/>
    <cellStyle name="Comma 67 41" xfId="3948" xr:uid="{00000000-0005-0000-0000-0000680F0000}"/>
    <cellStyle name="Comma 67 42" xfId="3949" xr:uid="{00000000-0005-0000-0000-0000690F0000}"/>
    <cellStyle name="Comma 67 5" xfId="3950" xr:uid="{00000000-0005-0000-0000-00006A0F0000}"/>
    <cellStyle name="Comma 67 6" xfId="3951" xr:uid="{00000000-0005-0000-0000-00006B0F0000}"/>
    <cellStyle name="Comma 67 7" xfId="3952" xr:uid="{00000000-0005-0000-0000-00006C0F0000}"/>
    <cellStyle name="Comma 67 8" xfId="3953" xr:uid="{00000000-0005-0000-0000-00006D0F0000}"/>
    <cellStyle name="Comma 67 9" xfId="3954" xr:uid="{00000000-0005-0000-0000-00006E0F0000}"/>
    <cellStyle name="Comma 68" xfId="3955" xr:uid="{00000000-0005-0000-0000-00006F0F0000}"/>
    <cellStyle name="Comma 68 10" xfId="3956" xr:uid="{00000000-0005-0000-0000-0000700F0000}"/>
    <cellStyle name="Comma 68 11" xfId="3957" xr:uid="{00000000-0005-0000-0000-0000710F0000}"/>
    <cellStyle name="Comma 68 12" xfId="3958" xr:uid="{00000000-0005-0000-0000-0000720F0000}"/>
    <cellStyle name="Comma 68 13" xfId="3959" xr:uid="{00000000-0005-0000-0000-0000730F0000}"/>
    <cellStyle name="Comma 68 14" xfId="3960" xr:uid="{00000000-0005-0000-0000-0000740F0000}"/>
    <cellStyle name="Comma 68 15" xfId="3961" xr:uid="{00000000-0005-0000-0000-0000750F0000}"/>
    <cellStyle name="Comma 68 16" xfId="3962" xr:uid="{00000000-0005-0000-0000-0000760F0000}"/>
    <cellStyle name="Comma 68 17" xfId="3963" xr:uid="{00000000-0005-0000-0000-0000770F0000}"/>
    <cellStyle name="Comma 68 18" xfId="3964" xr:uid="{00000000-0005-0000-0000-0000780F0000}"/>
    <cellStyle name="Comma 68 19" xfId="3965" xr:uid="{00000000-0005-0000-0000-0000790F0000}"/>
    <cellStyle name="Comma 68 2" xfId="3966" xr:uid="{00000000-0005-0000-0000-00007A0F0000}"/>
    <cellStyle name="Comma 68 20" xfId="3967" xr:uid="{00000000-0005-0000-0000-00007B0F0000}"/>
    <cellStyle name="Comma 68 21" xfId="3968" xr:uid="{00000000-0005-0000-0000-00007C0F0000}"/>
    <cellStyle name="Comma 68 22" xfId="3969" xr:uid="{00000000-0005-0000-0000-00007D0F0000}"/>
    <cellStyle name="Comma 68 23" xfId="3970" xr:uid="{00000000-0005-0000-0000-00007E0F0000}"/>
    <cellStyle name="Comma 68 24" xfId="3971" xr:uid="{00000000-0005-0000-0000-00007F0F0000}"/>
    <cellStyle name="Comma 68 25" xfId="3972" xr:uid="{00000000-0005-0000-0000-0000800F0000}"/>
    <cellStyle name="Comma 68 26" xfId="3973" xr:uid="{00000000-0005-0000-0000-0000810F0000}"/>
    <cellStyle name="Comma 68 27" xfId="3974" xr:uid="{00000000-0005-0000-0000-0000820F0000}"/>
    <cellStyle name="Comma 68 28" xfId="3975" xr:uid="{00000000-0005-0000-0000-0000830F0000}"/>
    <cellStyle name="Comma 68 29" xfId="3976" xr:uid="{00000000-0005-0000-0000-0000840F0000}"/>
    <cellStyle name="Comma 68 3" xfId="3977" xr:uid="{00000000-0005-0000-0000-0000850F0000}"/>
    <cellStyle name="Comma 68 30" xfId="3978" xr:uid="{00000000-0005-0000-0000-0000860F0000}"/>
    <cellStyle name="Comma 68 31" xfId="3979" xr:uid="{00000000-0005-0000-0000-0000870F0000}"/>
    <cellStyle name="Comma 68 32" xfId="3980" xr:uid="{00000000-0005-0000-0000-0000880F0000}"/>
    <cellStyle name="Comma 68 33" xfId="3981" xr:uid="{00000000-0005-0000-0000-0000890F0000}"/>
    <cellStyle name="Comma 68 34" xfId="3982" xr:uid="{00000000-0005-0000-0000-00008A0F0000}"/>
    <cellStyle name="Comma 68 35" xfId="3983" xr:uid="{00000000-0005-0000-0000-00008B0F0000}"/>
    <cellStyle name="Comma 68 36" xfId="3984" xr:uid="{00000000-0005-0000-0000-00008C0F0000}"/>
    <cellStyle name="Comma 68 37" xfId="3985" xr:uid="{00000000-0005-0000-0000-00008D0F0000}"/>
    <cellStyle name="Comma 68 38" xfId="3986" xr:uid="{00000000-0005-0000-0000-00008E0F0000}"/>
    <cellStyle name="Comma 68 39" xfId="3987" xr:uid="{00000000-0005-0000-0000-00008F0F0000}"/>
    <cellStyle name="Comma 68 4" xfId="3988" xr:uid="{00000000-0005-0000-0000-0000900F0000}"/>
    <cellStyle name="Comma 68 40" xfId="3989" xr:uid="{00000000-0005-0000-0000-0000910F0000}"/>
    <cellStyle name="Comma 68 41" xfId="3990" xr:uid="{00000000-0005-0000-0000-0000920F0000}"/>
    <cellStyle name="Comma 68 42" xfId="3991" xr:uid="{00000000-0005-0000-0000-0000930F0000}"/>
    <cellStyle name="Comma 68 5" xfId="3992" xr:uid="{00000000-0005-0000-0000-0000940F0000}"/>
    <cellStyle name="Comma 68 6" xfId="3993" xr:uid="{00000000-0005-0000-0000-0000950F0000}"/>
    <cellStyle name="Comma 68 7" xfId="3994" xr:uid="{00000000-0005-0000-0000-0000960F0000}"/>
    <cellStyle name="Comma 68 8" xfId="3995" xr:uid="{00000000-0005-0000-0000-0000970F0000}"/>
    <cellStyle name="Comma 68 9" xfId="3996" xr:uid="{00000000-0005-0000-0000-0000980F0000}"/>
    <cellStyle name="Comma 69" xfId="3997" xr:uid="{00000000-0005-0000-0000-0000990F0000}"/>
    <cellStyle name="Comma 69 10" xfId="3998" xr:uid="{00000000-0005-0000-0000-00009A0F0000}"/>
    <cellStyle name="Comma 69 11" xfId="3999" xr:uid="{00000000-0005-0000-0000-00009B0F0000}"/>
    <cellStyle name="Comma 69 12" xfId="4000" xr:uid="{00000000-0005-0000-0000-00009C0F0000}"/>
    <cellStyle name="Comma 69 13" xfId="4001" xr:uid="{00000000-0005-0000-0000-00009D0F0000}"/>
    <cellStyle name="Comma 69 14" xfId="4002" xr:uid="{00000000-0005-0000-0000-00009E0F0000}"/>
    <cellStyle name="Comma 69 15" xfId="4003" xr:uid="{00000000-0005-0000-0000-00009F0F0000}"/>
    <cellStyle name="Comma 69 16" xfId="4004" xr:uid="{00000000-0005-0000-0000-0000A00F0000}"/>
    <cellStyle name="Comma 69 17" xfId="4005" xr:uid="{00000000-0005-0000-0000-0000A10F0000}"/>
    <cellStyle name="Comma 69 18" xfId="4006" xr:uid="{00000000-0005-0000-0000-0000A20F0000}"/>
    <cellStyle name="Comma 69 19" xfId="4007" xr:uid="{00000000-0005-0000-0000-0000A30F0000}"/>
    <cellStyle name="Comma 69 2" xfId="4008" xr:uid="{00000000-0005-0000-0000-0000A40F0000}"/>
    <cellStyle name="Comma 69 20" xfId="4009" xr:uid="{00000000-0005-0000-0000-0000A50F0000}"/>
    <cellStyle name="Comma 69 21" xfId="4010" xr:uid="{00000000-0005-0000-0000-0000A60F0000}"/>
    <cellStyle name="Comma 69 22" xfId="4011" xr:uid="{00000000-0005-0000-0000-0000A70F0000}"/>
    <cellStyle name="Comma 69 23" xfId="4012" xr:uid="{00000000-0005-0000-0000-0000A80F0000}"/>
    <cellStyle name="Comma 69 24" xfId="4013" xr:uid="{00000000-0005-0000-0000-0000A90F0000}"/>
    <cellStyle name="Comma 69 25" xfId="4014" xr:uid="{00000000-0005-0000-0000-0000AA0F0000}"/>
    <cellStyle name="Comma 69 26" xfId="4015" xr:uid="{00000000-0005-0000-0000-0000AB0F0000}"/>
    <cellStyle name="Comma 69 27" xfId="4016" xr:uid="{00000000-0005-0000-0000-0000AC0F0000}"/>
    <cellStyle name="Comma 69 28" xfId="4017" xr:uid="{00000000-0005-0000-0000-0000AD0F0000}"/>
    <cellStyle name="Comma 69 29" xfId="4018" xr:uid="{00000000-0005-0000-0000-0000AE0F0000}"/>
    <cellStyle name="Comma 69 3" xfId="4019" xr:uid="{00000000-0005-0000-0000-0000AF0F0000}"/>
    <cellStyle name="Comma 69 30" xfId="4020" xr:uid="{00000000-0005-0000-0000-0000B00F0000}"/>
    <cellStyle name="Comma 69 31" xfId="4021" xr:uid="{00000000-0005-0000-0000-0000B10F0000}"/>
    <cellStyle name="Comma 69 32" xfId="4022" xr:uid="{00000000-0005-0000-0000-0000B20F0000}"/>
    <cellStyle name="Comma 69 33" xfId="4023" xr:uid="{00000000-0005-0000-0000-0000B30F0000}"/>
    <cellStyle name="Comma 69 34" xfId="4024" xr:uid="{00000000-0005-0000-0000-0000B40F0000}"/>
    <cellStyle name="Comma 69 35" xfId="4025" xr:uid="{00000000-0005-0000-0000-0000B50F0000}"/>
    <cellStyle name="Comma 69 36" xfId="4026" xr:uid="{00000000-0005-0000-0000-0000B60F0000}"/>
    <cellStyle name="Comma 69 37" xfId="4027" xr:uid="{00000000-0005-0000-0000-0000B70F0000}"/>
    <cellStyle name="Comma 69 38" xfId="4028" xr:uid="{00000000-0005-0000-0000-0000B80F0000}"/>
    <cellStyle name="Comma 69 39" xfId="4029" xr:uid="{00000000-0005-0000-0000-0000B90F0000}"/>
    <cellStyle name="Comma 69 4" xfId="4030" xr:uid="{00000000-0005-0000-0000-0000BA0F0000}"/>
    <cellStyle name="Comma 69 40" xfId="4031" xr:uid="{00000000-0005-0000-0000-0000BB0F0000}"/>
    <cellStyle name="Comma 69 41" xfId="4032" xr:uid="{00000000-0005-0000-0000-0000BC0F0000}"/>
    <cellStyle name="Comma 69 42" xfId="4033" xr:uid="{00000000-0005-0000-0000-0000BD0F0000}"/>
    <cellStyle name="Comma 69 5" xfId="4034" xr:uid="{00000000-0005-0000-0000-0000BE0F0000}"/>
    <cellStyle name="Comma 69 6" xfId="4035" xr:uid="{00000000-0005-0000-0000-0000BF0F0000}"/>
    <cellStyle name="Comma 69 7" xfId="4036" xr:uid="{00000000-0005-0000-0000-0000C00F0000}"/>
    <cellStyle name="Comma 69 8" xfId="4037" xr:uid="{00000000-0005-0000-0000-0000C10F0000}"/>
    <cellStyle name="Comma 69 9" xfId="4038" xr:uid="{00000000-0005-0000-0000-0000C20F0000}"/>
    <cellStyle name="Comma 7" xfId="4039" xr:uid="{00000000-0005-0000-0000-0000C30F0000}"/>
    <cellStyle name="Comma 7 2" xfId="4040" xr:uid="{00000000-0005-0000-0000-0000C40F0000}"/>
    <cellStyle name="Comma 7 2 2" xfId="4041" xr:uid="{00000000-0005-0000-0000-0000C50F0000}"/>
    <cellStyle name="Comma 7 2 3" xfId="4042" xr:uid="{00000000-0005-0000-0000-0000C60F0000}"/>
    <cellStyle name="Comma 7 2 4" xfId="4043" xr:uid="{00000000-0005-0000-0000-0000C70F0000}"/>
    <cellStyle name="Comma 7 2 5" xfId="4044" xr:uid="{00000000-0005-0000-0000-0000C80F0000}"/>
    <cellStyle name="Comma 7 3" xfId="4045" xr:uid="{00000000-0005-0000-0000-0000C90F0000}"/>
    <cellStyle name="Comma 7 3 2" xfId="4046" xr:uid="{00000000-0005-0000-0000-0000CA0F0000}"/>
    <cellStyle name="Comma 7 4" xfId="4047" xr:uid="{00000000-0005-0000-0000-0000CB0F0000}"/>
    <cellStyle name="Comma 7 5" xfId="4048" xr:uid="{00000000-0005-0000-0000-0000CC0F0000}"/>
    <cellStyle name="Comma 7 6" xfId="4049" xr:uid="{00000000-0005-0000-0000-0000CD0F0000}"/>
    <cellStyle name="Comma 7 7" xfId="4050" xr:uid="{00000000-0005-0000-0000-0000CE0F0000}"/>
    <cellStyle name="Comma 70" xfId="4051" xr:uid="{00000000-0005-0000-0000-0000CF0F0000}"/>
    <cellStyle name="Comma 70 10" xfId="4052" xr:uid="{00000000-0005-0000-0000-0000D00F0000}"/>
    <cellStyle name="Comma 70 11" xfId="4053" xr:uid="{00000000-0005-0000-0000-0000D10F0000}"/>
    <cellStyle name="Comma 70 12" xfId="4054" xr:uid="{00000000-0005-0000-0000-0000D20F0000}"/>
    <cellStyle name="Comma 70 13" xfId="4055" xr:uid="{00000000-0005-0000-0000-0000D30F0000}"/>
    <cellStyle name="Comma 70 14" xfId="4056" xr:uid="{00000000-0005-0000-0000-0000D40F0000}"/>
    <cellStyle name="Comma 70 15" xfId="4057" xr:uid="{00000000-0005-0000-0000-0000D50F0000}"/>
    <cellStyle name="Comma 70 16" xfId="4058" xr:uid="{00000000-0005-0000-0000-0000D60F0000}"/>
    <cellStyle name="Comma 70 17" xfId="4059" xr:uid="{00000000-0005-0000-0000-0000D70F0000}"/>
    <cellStyle name="Comma 70 18" xfId="4060" xr:uid="{00000000-0005-0000-0000-0000D80F0000}"/>
    <cellStyle name="Comma 70 19" xfId="4061" xr:uid="{00000000-0005-0000-0000-0000D90F0000}"/>
    <cellStyle name="Comma 70 2" xfId="4062" xr:uid="{00000000-0005-0000-0000-0000DA0F0000}"/>
    <cellStyle name="Comma 70 20" xfId="4063" xr:uid="{00000000-0005-0000-0000-0000DB0F0000}"/>
    <cellStyle name="Comma 70 21" xfId="4064" xr:uid="{00000000-0005-0000-0000-0000DC0F0000}"/>
    <cellStyle name="Comma 70 22" xfId="4065" xr:uid="{00000000-0005-0000-0000-0000DD0F0000}"/>
    <cellStyle name="Comma 70 23" xfId="4066" xr:uid="{00000000-0005-0000-0000-0000DE0F0000}"/>
    <cellStyle name="Comma 70 24" xfId="4067" xr:uid="{00000000-0005-0000-0000-0000DF0F0000}"/>
    <cellStyle name="Comma 70 25" xfId="4068" xr:uid="{00000000-0005-0000-0000-0000E00F0000}"/>
    <cellStyle name="Comma 70 26" xfId="4069" xr:uid="{00000000-0005-0000-0000-0000E10F0000}"/>
    <cellStyle name="Comma 70 27" xfId="4070" xr:uid="{00000000-0005-0000-0000-0000E20F0000}"/>
    <cellStyle name="Comma 70 28" xfId="4071" xr:uid="{00000000-0005-0000-0000-0000E30F0000}"/>
    <cellStyle name="Comma 70 29" xfId="4072" xr:uid="{00000000-0005-0000-0000-0000E40F0000}"/>
    <cellStyle name="Comma 70 3" xfId="4073" xr:uid="{00000000-0005-0000-0000-0000E50F0000}"/>
    <cellStyle name="Comma 70 30" xfId="4074" xr:uid="{00000000-0005-0000-0000-0000E60F0000}"/>
    <cellStyle name="Comma 70 31" xfId="4075" xr:uid="{00000000-0005-0000-0000-0000E70F0000}"/>
    <cellStyle name="Comma 70 32" xfId="4076" xr:uid="{00000000-0005-0000-0000-0000E80F0000}"/>
    <cellStyle name="Comma 70 33" xfId="4077" xr:uid="{00000000-0005-0000-0000-0000E90F0000}"/>
    <cellStyle name="Comma 70 34" xfId="4078" xr:uid="{00000000-0005-0000-0000-0000EA0F0000}"/>
    <cellStyle name="Comma 70 35" xfId="4079" xr:uid="{00000000-0005-0000-0000-0000EB0F0000}"/>
    <cellStyle name="Comma 70 36" xfId="4080" xr:uid="{00000000-0005-0000-0000-0000EC0F0000}"/>
    <cellStyle name="Comma 70 37" xfId="4081" xr:uid="{00000000-0005-0000-0000-0000ED0F0000}"/>
    <cellStyle name="Comma 70 38" xfId="4082" xr:uid="{00000000-0005-0000-0000-0000EE0F0000}"/>
    <cellStyle name="Comma 70 39" xfId="4083" xr:uid="{00000000-0005-0000-0000-0000EF0F0000}"/>
    <cellStyle name="Comma 70 4" xfId="4084" xr:uid="{00000000-0005-0000-0000-0000F00F0000}"/>
    <cellStyle name="Comma 70 40" xfId="4085" xr:uid="{00000000-0005-0000-0000-0000F10F0000}"/>
    <cellStyle name="Comma 70 41" xfId="4086" xr:uid="{00000000-0005-0000-0000-0000F20F0000}"/>
    <cellStyle name="Comma 70 42" xfId="4087" xr:uid="{00000000-0005-0000-0000-0000F30F0000}"/>
    <cellStyle name="Comma 70 5" xfId="4088" xr:uid="{00000000-0005-0000-0000-0000F40F0000}"/>
    <cellStyle name="Comma 70 6" xfId="4089" xr:uid="{00000000-0005-0000-0000-0000F50F0000}"/>
    <cellStyle name="Comma 70 7" xfId="4090" xr:uid="{00000000-0005-0000-0000-0000F60F0000}"/>
    <cellStyle name="Comma 70 8" xfId="4091" xr:uid="{00000000-0005-0000-0000-0000F70F0000}"/>
    <cellStyle name="Comma 70 9" xfId="4092" xr:uid="{00000000-0005-0000-0000-0000F80F0000}"/>
    <cellStyle name="Comma 71" xfId="4093" xr:uid="{00000000-0005-0000-0000-0000F90F0000}"/>
    <cellStyle name="Comma 71 10" xfId="4094" xr:uid="{00000000-0005-0000-0000-0000FA0F0000}"/>
    <cellStyle name="Comma 71 11" xfId="4095" xr:uid="{00000000-0005-0000-0000-0000FB0F0000}"/>
    <cellStyle name="Comma 71 12" xfId="4096" xr:uid="{00000000-0005-0000-0000-0000FC0F0000}"/>
    <cellStyle name="Comma 71 13" xfId="4097" xr:uid="{00000000-0005-0000-0000-0000FD0F0000}"/>
    <cellStyle name="Comma 71 14" xfId="4098" xr:uid="{00000000-0005-0000-0000-0000FE0F0000}"/>
    <cellStyle name="Comma 71 15" xfId="4099" xr:uid="{00000000-0005-0000-0000-0000FF0F0000}"/>
    <cellStyle name="Comma 71 16" xfId="4100" xr:uid="{00000000-0005-0000-0000-000000100000}"/>
    <cellStyle name="Comma 71 17" xfId="4101" xr:uid="{00000000-0005-0000-0000-000001100000}"/>
    <cellStyle name="Comma 71 18" xfId="4102" xr:uid="{00000000-0005-0000-0000-000002100000}"/>
    <cellStyle name="Comma 71 19" xfId="4103" xr:uid="{00000000-0005-0000-0000-000003100000}"/>
    <cellStyle name="Comma 71 2" xfId="4104" xr:uid="{00000000-0005-0000-0000-000004100000}"/>
    <cellStyle name="Comma 71 20" xfId="4105" xr:uid="{00000000-0005-0000-0000-000005100000}"/>
    <cellStyle name="Comma 71 21" xfId="4106" xr:uid="{00000000-0005-0000-0000-000006100000}"/>
    <cellStyle name="Comma 71 22" xfId="4107" xr:uid="{00000000-0005-0000-0000-000007100000}"/>
    <cellStyle name="Comma 71 23" xfId="4108" xr:uid="{00000000-0005-0000-0000-000008100000}"/>
    <cellStyle name="Comma 71 24" xfId="4109" xr:uid="{00000000-0005-0000-0000-000009100000}"/>
    <cellStyle name="Comma 71 25" xfId="4110" xr:uid="{00000000-0005-0000-0000-00000A100000}"/>
    <cellStyle name="Comma 71 26" xfId="4111" xr:uid="{00000000-0005-0000-0000-00000B100000}"/>
    <cellStyle name="Comma 71 27" xfId="4112" xr:uid="{00000000-0005-0000-0000-00000C100000}"/>
    <cellStyle name="Comma 71 28" xfId="4113" xr:uid="{00000000-0005-0000-0000-00000D100000}"/>
    <cellStyle name="Comma 71 29" xfId="4114" xr:uid="{00000000-0005-0000-0000-00000E100000}"/>
    <cellStyle name="Comma 71 3" xfId="4115" xr:uid="{00000000-0005-0000-0000-00000F100000}"/>
    <cellStyle name="Comma 71 30" xfId="4116" xr:uid="{00000000-0005-0000-0000-000010100000}"/>
    <cellStyle name="Comma 71 31" xfId="4117" xr:uid="{00000000-0005-0000-0000-000011100000}"/>
    <cellStyle name="Comma 71 32" xfId="4118" xr:uid="{00000000-0005-0000-0000-000012100000}"/>
    <cellStyle name="Comma 71 33" xfId="4119" xr:uid="{00000000-0005-0000-0000-000013100000}"/>
    <cellStyle name="Comma 71 34" xfId="4120" xr:uid="{00000000-0005-0000-0000-000014100000}"/>
    <cellStyle name="Comma 71 35" xfId="4121" xr:uid="{00000000-0005-0000-0000-000015100000}"/>
    <cellStyle name="Comma 71 36" xfId="4122" xr:uid="{00000000-0005-0000-0000-000016100000}"/>
    <cellStyle name="Comma 71 37" xfId="4123" xr:uid="{00000000-0005-0000-0000-000017100000}"/>
    <cellStyle name="Comma 71 38" xfId="4124" xr:uid="{00000000-0005-0000-0000-000018100000}"/>
    <cellStyle name="Comma 71 39" xfId="4125" xr:uid="{00000000-0005-0000-0000-000019100000}"/>
    <cellStyle name="Comma 71 4" xfId="4126" xr:uid="{00000000-0005-0000-0000-00001A100000}"/>
    <cellStyle name="Comma 71 40" xfId="4127" xr:uid="{00000000-0005-0000-0000-00001B100000}"/>
    <cellStyle name="Comma 71 41" xfId="4128" xr:uid="{00000000-0005-0000-0000-00001C100000}"/>
    <cellStyle name="Comma 71 42" xfId="4129" xr:uid="{00000000-0005-0000-0000-00001D100000}"/>
    <cellStyle name="Comma 71 5" xfId="4130" xr:uid="{00000000-0005-0000-0000-00001E100000}"/>
    <cellStyle name="Comma 71 6" xfId="4131" xr:uid="{00000000-0005-0000-0000-00001F100000}"/>
    <cellStyle name="Comma 71 7" xfId="4132" xr:uid="{00000000-0005-0000-0000-000020100000}"/>
    <cellStyle name="Comma 71 8" xfId="4133" xr:uid="{00000000-0005-0000-0000-000021100000}"/>
    <cellStyle name="Comma 71 9" xfId="4134" xr:uid="{00000000-0005-0000-0000-000022100000}"/>
    <cellStyle name="Comma 72" xfId="4135" xr:uid="{00000000-0005-0000-0000-000023100000}"/>
    <cellStyle name="Comma 72 10" xfId="4136" xr:uid="{00000000-0005-0000-0000-000024100000}"/>
    <cellStyle name="Comma 72 11" xfId="4137" xr:uid="{00000000-0005-0000-0000-000025100000}"/>
    <cellStyle name="Comma 72 12" xfId="4138" xr:uid="{00000000-0005-0000-0000-000026100000}"/>
    <cellStyle name="Comma 72 13" xfId="4139" xr:uid="{00000000-0005-0000-0000-000027100000}"/>
    <cellStyle name="Comma 72 14" xfId="4140" xr:uid="{00000000-0005-0000-0000-000028100000}"/>
    <cellStyle name="Comma 72 15" xfId="4141" xr:uid="{00000000-0005-0000-0000-000029100000}"/>
    <cellStyle name="Comma 72 16" xfId="4142" xr:uid="{00000000-0005-0000-0000-00002A100000}"/>
    <cellStyle name="Comma 72 17" xfId="4143" xr:uid="{00000000-0005-0000-0000-00002B100000}"/>
    <cellStyle name="Comma 72 18" xfId="4144" xr:uid="{00000000-0005-0000-0000-00002C100000}"/>
    <cellStyle name="Comma 72 19" xfId="4145" xr:uid="{00000000-0005-0000-0000-00002D100000}"/>
    <cellStyle name="Comma 72 2" xfId="4146" xr:uid="{00000000-0005-0000-0000-00002E100000}"/>
    <cellStyle name="Comma 72 20" xfId="4147" xr:uid="{00000000-0005-0000-0000-00002F100000}"/>
    <cellStyle name="Comma 72 21" xfId="4148" xr:uid="{00000000-0005-0000-0000-000030100000}"/>
    <cellStyle name="Comma 72 22" xfId="4149" xr:uid="{00000000-0005-0000-0000-000031100000}"/>
    <cellStyle name="Comma 72 23" xfId="4150" xr:uid="{00000000-0005-0000-0000-000032100000}"/>
    <cellStyle name="Comma 72 24" xfId="4151" xr:uid="{00000000-0005-0000-0000-000033100000}"/>
    <cellStyle name="Comma 72 25" xfId="4152" xr:uid="{00000000-0005-0000-0000-000034100000}"/>
    <cellStyle name="Comma 72 26" xfId="4153" xr:uid="{00000000-0005-0000-0000-000035100000}"/>
    <cellStyle name="Comma 72 27" xfId="4154" xr:uid="{00000000-0005-0000-0000-000036100000}"/>
    <cellStyle name="Comma 72 28" xfId="4155" xr:uid="{00000000-0005-0000-0000-000037100000}"/>
    <cellStyle name="Comma 72 29" xfId="4156" xr:uid="{00000000-0005-0000-0000-000038100000}"/>
    <cellStyle name="Comma 72 3" xfId="4157" xr:uid="{00000000-0005-0000-0000-000039100000}"/>
    <cellStyle name="Comma 72 30" xfId="4158" xr:uid="{00000000-0005-0000-0000-00003A100000}"/>
    <cellStyle name="Comma 72 31" xfId="4159" xr:uid="{00000000-0005-0000-0000-00003B100000}"/>
    <cellStyle name="Comma 72 32" xfId="4160" xr:uid="{00000000-0005-0000-0000-00003C100000}"/>
    <cellStyle name="Comma 72 33" xfId="4161" xr:uid="{00000000-0005-0000-0000-00003D100000}"/>
    <cellStyle name="Comma 72 34" xfId="4162" xr:uid="{00000000-0005-0000-0000-00003E100000}"/>
    <cellStyle name="Comma 72 35" xfId="4163" xr:uid="{00000000-0005-0000-0000-00003F100000}"/>
    <cellStyle name="Comma 72 36" xfId="4164" xr:uid="{00000000-0005-0000-0000-000040100000}"/>
    <cellStyle name="Comma 72 37" xfId="4165" xr:uid="{00000000-0005-0000-0000-000041100000}"/>
    <cellStyle name="Comma 72 38" xfId="4166" xr:uid="{00000000-0005-0000-0000-000042100000}"/>
    <cellStyle name="Comma 72 39" xfId="4167" xr:uid="{00000000-0005-0000-0000-000043100000}"/>
    <cellStyle name="Comma 72 4" xfId="4168" xr:uid="{00000000-0005-0000-0000-000044100000}"/>
    <cellStyle name="Comma 72 40" xfId="4169" xr:uid="{00000000-0005-0000-0000-000045100000}"/>
    <cellStyle name="Comma 72 41" xfId="4170" xr:uid="{00000000-0005-0000-0000-000046100000}"/>
    <cellStyle name="Comma 72 42" xfId="4171" xr:uid="{00000000-0005-0000-0000-000047100000}"/>
    <cellStyle name="Comma 72 5" xfId="4172" xr:uid="{00000000-0005-0000-0000-000048100000}"/>
    <cellStyle name="Comma 72 6" xfId="4173" xr:uid="{00000000-0005-0000-0000-000049100000}"/>
    <cellStyle name="Comma 72 7" xfId="4174" xr:uid="{00000000-0005-0000-0000-00004A100000}"/>
    <cellStyle name="Comma 72 8" xfId="4175" xr:uid="{00000000-0005-0000-0000-00004B100000}"/>
    <cellStyle name="Comma 72 9" xfId="4176" xr:uid="{00000000-0005-0000-0000-00004C100000}"/>
    <cellStyle name="Comma 73" xfId="4177" xr:uid="{00000000-0005-0000-0000-00004D100000}"/>
    <cellStyle name="Comma 74" xfId="4178" xr:uid="{00000000-0005-0000-0000-00004E100000}"/>
    <cellStyle name="Comma 75" xfId="4179" xr:uid="{00000000-0005-0000-0000-00004F100000}"/>
    <cellStyle name="Comma 76" xfId="4180" xr:uid="{00000000-0005-0000-0000-000050100000}"/>
    <cellStyle name="Comma 76 10" xfId="4181" xr:uid="{00000000-0005-0000-0000-000051100000}"/>
    <cellStyle name="Comma 76 11" xfId="4182" xr:uid="{00000000-0005-0000-0000-000052100000}"/>
    <cellStyle name="Comma 76 12" xfId="4183" xr:uid="{00000000-0005-0000-0000-000053100000}"/>
    <cellStyle name="Comma 76 13" xfId="4184" xr:uid="{00000000-0005-0000-0000-000054100000}"/>
    <cellStyle name="Comma 76 14" xfId="4185" xr:uid="{00000000-0005-0000-0000-000055100000}"/>
    <cellStyle name="Comma 76 15" xfId="4186" xr:uid="{00000000-0005-0000-0000-000056100000}"/>
    <cellStyle name="Comma 76 16" xfId="4187" xr:uid="{00000000-0005-0000-0000-000057100000}"/>
    <cellStyle name="Comma 76 17" xfId="4188" xr:uid="{00000000-0005-0000-0000-000058100000}"/>
    <cellStyle name="Comma 76 18" xfId="4189" xr:uid="{00000000-0005-0000-0000-000059100000}"/>
    <cellStyle name="Comma 76 19" xfId="4190" xr:uid="{00000000-0005-0000-0000-00005A100000}"/>
    <cellStyle name="Comma 76 2" xfId="4191" xr:uid="{00000000-0005-0000-0000-00005B100000}"/>
    <cellStyle name="Comma 76 20" xfId="4192" xr:uid="{00000000-0005-0000-0000-00005C100000}"/>
    <cellStyle name="Comma 76 21" xfId="4193" xr:uid="{00000000-0005-0000-0000-00005D100000}"/>
    <cellStyle name="Comma 76 3" xfId="4194" xr:uid="{00000000-0005-0000-0000-00005E100000}"/>
    <cellStyle name="Comma 76 4" xfId="4195" xr:uid="{00000000-0005-0000-0000-00005F100000}"/>
    <cellStyle name="Comma 76 5" xfId="4196" xr:uid="{00000000-0005-0000-0000-000060100000}"/>
    <cellStyle name="Comma 76 6" xfId="4197" xr:uid="{00000000-0005-0000-0000-000061100000}"/>
    <cellStyle name="Comma 76 7" xfId="4198" xr:uid="{00000000-0005-0000-0000-000062100000}"/>
    <cellStyle name="Comma 76 8" xfId="4199" xr:uid="{00000000-0005-0000-0000-000063100000}"/>
    <cellStyle name="Comma 76 9" xfId="4200" xr:uid="{00000000-0005-0000-0000-000064100000}"/>
    <cellStyle name="Comma 77" xfId="4201" xr:uid="{00000000-0005-0000-0000-000065100000}"/>
    <cellStyle name="Comma 77 10" xfId="4202" xr:uid="{00000000-0005-0000-0000-000066100000}"/>
    <cellStyle name="Comma 77 11" xfId="4203" xr:uid="{00000000-0005-0000-0000-000067100000}"/>
    <cellStyle name="Comma 77 12" xfId="4204" xr:uid="{00000000-0005-0000-0000-000068100000}"/>
    <cellStyle name="Comma 77 13" xfId="4205" xr:uid="{00000000-0005-0000-0000-000069100000}"/>
    <cellStyle name="Comma 77 14" xfId="4206" xr:uid="{00000000-0005-0000-0000-00006A100000}"/>
    <cellStyle name="Comma 77 15" xfId="4207" xr:uid="{00000000-0005-0000-0000-00006B100000}"/>
    <cellStyle name="Comma 77 16" xfId="4208" xr:uid="{00000000-0005-0000-0000-00006C100000}"/>
    <cellStyle name="Comma 77 17" xfId="4209" xr:uid="{00000000-0005-0000-0000-00006D100000}"/>
    <cellStyle name="Comma 77 18" xfId="4210" xr:uid="{00000000-0005-0000-0000-00006E100000}"/>
    <cellStyle name="Comma 77 19" xfId="4211" xr:uid="{00000000-0005-0000-0000-00006F100000}"/>
    <cellStyle name="Comma 77 2" xfId="4212" xr:uid="{00000000-0005-0000-0000-000070100000}"/>
    <cellStyle name="Comma 77 20" xfId="4213" xr:uid="{00000000-0005-0000-0000-000071100000}"/>
    <cellStyle name="Comma 77 21" xfId="4214" xr:uid="{00000000-0005-0000-0000-000072100000}"/>
    <cellStyle name="Comma 77 22" xfId="4215" xr:uid="{00000000-0005-0000-0000-000073100000}"/>
    <cellStyle name="Comma 77 3" xfId="4216" xr:uid="{00000000-0005-0000-0000-000074100000}"/>
    <cellStyle name="Comma 77 4" xfId="4217" xr:uid="{00000000-0005-0000-0000-000075100000}"/>
    <cellStyle name="Comma 77 5" xfId="4218" xr:uid="{00000000-0005-0000-0000-000076100000}"/>
    <cellStyle name="Comma 77 6" xfId="4219" xr:uid="{00000000-0005-0000-0000-000077100000}"/>
    <cellStyle name="Comma 77 7" xfId="4220" xr:uid="{00000000-0005-0000-0000-000078100000}"/>
    <cellStyle name="Comma 77 8" xfId="4221" xr:uid="{00000000-0005-0000-0000-000079100000}"/>
    <cellStyle name="Comma 77 9" xfId="4222" xr:uid="{00000000-0005-0000-0000-00007A100000}"/>
    <cellStyle name="Comma 78" xfId="4223" xr:uid="{00000000-0005-0000-0000-00007B100000}"/>
    <cellStyle name="Comma 78 10" xfId="4224" xr:uid="{00000000-0005-0000-0000-00007C100000}"/>
    <cellStyle name="Comma 78 11" xfId="4225" xr:uid="{00000000-0005-0000-0000-00007D100000}"/>
    <cellStyle name="Comma 78 12" xfId="4226" xr:uid="{00000000-0005-0000-0000-00007E100000}"/>
    <cellStyle name="Comma 78 13" xfId="4227" xr:uid="{00000000-0005-0000-0000-00007F100000}"/>
    <cellStyle name="Comma 78 14" xfId="4228" xr:uid="{00000000-0005-0000-0000-000080100000}"/>
    <cellStyle name="Comma 78 15" xfId="4229" xr:uid="{00000000-0005-0000-0000-000081100000}"/>
    <cellStyle name="Comma 78 16" xfId="4230" xr:uid="{00000000-0005-0000-0000-000082100000}"/>
    <cellStyle name="Comma 78 17" xfId="4231" xr:uid="{00000000-0005-0000-0000-000083100000}"/>
    <cellStyle name="Comma 78 18" xfId="4232" xr:uid="{00000000-0005-0000-0000-000084100000}"/>
    <cellStyle name="Comma 78 19" xfId="4233" xr:uid="{00000000-0005-0000-0000-000085100000}"/>
    <cellStyle name="Comma 78 2" xfId="4234" xr:uid="{00000000-0005-0000-0000-000086100000}"/>
    <cellStyle name="Comma 78 20" xfId="4235" xr:uid="{00000000-0005-0000-0000-000087100000}"/>
    <cellStyle name="Comma 78 21" xfId="4236" xr:uid="{00000000-0005-0000-0000-000088100000}"/>
    <cellStyle name="Comma 78 22" xfId="4237" xr:uid="{00000000-0005-0000-0000-000089100000}"/>
    <cellStyle name="Comma 78 3" xfId="4238" xr:uid="{00000000-0005-0000-0000-00008A100000}"/>
    <cellStyle name="Comma 78 4" xfId="4239" xr:uid="{00000000-0005-0000-0000-00008B100000}"/>
    <cellStyle name="Comma 78 5" xfId="4240" xr:uid="{00000000-0005-0000-0000-00008C100000}"/>
    <cellStyle name="Comma 78 6" xfId="4241" xr:uid="{00000000-0005-0000-0000-00008D100000}"/>
    <cellStyle name="Comma 78 7" xfId="4242" xr:uid="{00000000-0005-0000-0000-00008E100000}"/>
    <cellStyle name="Comma 78 8" xfId="4243" xr:uid="{00000000-0005-0000-0000-00008F100000}"/>
    <cellStyle name="Comma 78 9" xfId="4244" xr:uid="{00000000-0005-0000-0000-000090100000}"/>
    <cellStyle name="Comma 79" xfId="4245" xr:uid="{00000000-0005-0000-0000-000091100000}"/>
    <cellStyle name="Comma 79 10" xfId="4246" xr:uid="{00000000-0005-0000-0000-000092100000}"/>
    <cellStyle name="Comma 79 11" xfId="4247" xr:uid="{00000000-0005-0000-0000-000093100000}"/>
    <cellStyle name="Comma 79 12" xfId="4248" xr:uid="{00000000-0005-0000-0000-000094100000}"/>
    <cellStyle name="Comma 79 13" xfId="4249" xr:uid="{00000000-0005-0000-0000-000095100000}"/>
    <cellStyle name="Comma 79 14" xfId="4250" xr:uid="{00000000-0005-0000-0000-000096100000}"/>
    <cellStyle name="Comma 79 15" xfId="4251" xr:uid="{00000000-0005-0000-0000-000097100000}"/>
    <cellStyle name="Comma 79 16" xfId="4252" xr:uid="{00000000-0005-0000-0000-000098100000}"/>
    <cellStyle name="Comma 79 17" xfId="4253" xr:uid="{00000000-0005-0000-0000-000099100000}"/>
    <cellStyle name="Comma 79 18" xfId="4254" xr:uid="{00000000-0005-0000-0000-00009A100000}"/>
    <cellStyle name="Comma 79 19" xfId="4255" xr:uid="{00000000-0005-0000-0000-00009B100000}"/>
    <cellStyle name="Comma 79 2" xfId="4256" xr:uid="{00000000-0005-0000-0000-00009C100000}"/>
    <cellStyle name="Comma 79 20" xfId="4257" xr:uid="{00000000-0005-0000-0000-00009D100000}"/>
    <cellStyle name="Comma 79 21" xfId="4258" xr:uid="{00000000-0005-0000-0000-00009E100000}"/>
    <cellStyle name="Comma 79 22" xfId="4259" xr:uid="{00000000-0005-0000-0000-00009F100000}"/>
    <cellStyle name="Comma 79 3" xfId="4260" xr:uid="{00000000-0005-0000-0000-0000A0100000}"/>
    <cellStyle name="Comma 79 4" xfId="4261" xr:uid="{00000000-0005-0000-0000-0000A1100000}"/>
    <cellStyle name="Comma 79 5" xfId="4262" xr:uid="{00000000-0005-0000-0000-0000A2100000}"/>
    <cellStyle name="Comma 79 6" xfId="4263" xr:uid="{00000000-0005-0000-0000-0000A3100000}"/>
    <cellStyle name="Comma 79 7" xfId="4264" xr:uid="{00000000-0005-0000-0000-0000A4100000}"/>
    <cellStyle name="Comma 79 8" xfId="4265" xr:uid="{00000000-0005-0000-0000-0000A5100000}"/>
    <cellStyle name="Comma 79 9" xfId="4266" xr:uid="{00000000-0005-0000-0000-0000A6100000}"/>
    <cellStyle name="Comma 8" xfId="4267" xr:uid="{00000000-0005-0000-0000-0000A7100000}"/>
    <cellStyle name="Comma 8 2" xfId="4268" xr:uid="{00000000-0005-0000-0000-0000A8100000}"/>
    <cellStyle name="Comma 8 3" xfId="4269" xr:uid="{00000000-0005-0000-0000-0000A9100000}"/>
    <cellStyle name="Comma 8 3 2" xfId="4270" xr:uid="{00000000-0005-0000-0000-0000AA100000}"/>
    <cellStyle name="Comma 8 4" xfId="4271" xr:uid="{00000000-0005-0000-0000-0000AB100000}"/>
    <cellStyle name="Comma 8 5" xfId="4272" xr:uid="{00000000-0005-0000-0000-0000AC100000}"/>
    <cellStyle name="Comma 8 6" xfId="4273" xr:uid="{00000000-0005-0000-0000-0000AD100000}"/>
    <cellStyle name="Comma 80" xfId="4274" xr:uid="{00000000-0005-0000-0000-0000AE100000}"/>
    <cellStyle name="Comma 80 10" xfId="4275" xr:uid="{00000000-0005-0000-0000-0000AF100000}"/>
    <cellStyle name="Comma 80 11" xfId="4276" xr:uid="{00000000-0005-0000-0000-0000B0100000}"/>
    <cellStyle name="Comma 80 12" xfId="4277" xr:uid="{00000000-0005-0000-0000-0000B1100000}"/>
    <cellStyle name="Comma 80 13" xfId="4278" xr:uid="{00000000-0005-0000-0000-0000B2100000}"/>
    <cellStyle name="Comma 80 14" xfId="4279" xr:uid="{00000000-0005-0000-0000-0000B3100000}"/>
    <cellStyle name="Comma 80 15" xfId="4280" xr:uid="{00000000-0005-0000-0000-0000B4100000}"/>
    <cellStyle name="Comma 80 16" xfId="4281" xr:uid="{00000000-0005-0000-0000-0000B5100000}"/>
    <cellStyle name="Comma 80 17" xfId="4282" xr:uid="{00000000-0005-0000-0000-0000B6100000}"/>
    <cellStyle name="Comma 80 18" xfId="4283" xr:uid="{00000000-0005-0000-0000-0000B7100000}"/>
    <cellStyle name="Comma 80 19" xfId="4284" xr:uid="{00000000-0005-0000-0000-0000B8100000}"/>
    <cellStyle name="Comma 80 2" xfId="4285" xr:uid="{00000000-0005-0000-0000-0000B9100000}"/>
    <cellStyle name="Comma 80 20" xfId="4286" xr:uid="{00000000-0005-0000-0000-0000BA100000}"/>
    <cellStyle name="Comma 80 21" xfId="4287" xr:uid="{00000000-0005-0000-0000-0000BB100000}"/>
    <cellStyle name="Comma 80 22" xfId="4288" xr:uid="{00000000-0005-0000-0000-0000BC100000}"/>
    <cellStyle name="Comma 80 3" xfId="4289" xr:uid="{00000000-0005-0000-0000-0000BD100000}"/>
    <cellStyle name="Comma 80 4" xfId="4290" xr:uid="{00000000-0005-0000-0000-0000BE100000}"/>
    <cellStyle name="Comma 80 5" xfId="4291" xr:uid="{00000000-0005-0000-0000-0000BF100000}"/>
    <cellStyle name="Comma 80 6" xfId="4292" xr:uid="{00000000-0005-0000-0000-0000C0100000}"/>
    <cellStyle name="Comma 80 7" xfId="4293" xr:uid="{00000000-0005-0000-0000-0000C1100000}"/>
    <cellStyle name="Comma 80 8" xfId="4294" xr:uid="{00000000-0005-0000-0000-0000C2100000}"/>
    <cellStyle name="Comma 80 9" xfId="4295" xr:uid="{00000000-0005-0000-0000-0000C3100000}"/>
    <cellStyle name="Comma 81" xfId="4296" xr:uid="{00000000-0005-0000-0000-0000C4100000}"/>
    <cellStyle name="Comma 81 10" xfId="4297" xr:uid="{00000000-0005-0000-0000-0000C5100000}"/>
    <cellStyle name="Comma 81 11" xfId="4298" xr:uid="{00000000-0005-0000-0000-0000C6100000}"/>
    <cellStyle name="Comma 81 12" xfId="4299" xr:uid="{00000000-0005-0000-0000-0000C7100000}"/>
    <cellStyle name="Comma 81 13" xfId="4300" xr:uid="{00000000-0005-0000-0000-0000C8100000}"/>
    <cellStyle name="Comma 81 14" xfId="4301" xr:uid="{00000000-0005-0000-0000-0000C9100000}"/>
    <cellStyle name="Comma 81 15" xfId="4302" xr:uid="{00000000-0005-0000-0000-0000CA100000}"/>
    <cellStyle name="Comma 81 16" xfId="4303" xr:uid="{00000000-0005-0000-0000-0000CB100000}"/>
    <cellStyle name="Comma 81 17" xfId="4304" xr:uid="{00000000-0005-0000-0000-0000CC100000}"/>
    <cellStyle name="Comma 81 18" xfId="4305" xr:uid="{00000000-0005-0000-0000-0000CD100000}"/>
    <cellStyle name="Comma 81 19" xfId="4306" xr:uid="{00000000-0005-0000-0000-0000CE100000}"/>
    <cellStyle name="Comma 81 2" xfId="4307" xr:uid="{00000000-0005-0000-0000-0000CF100000}"/>
    <cellStyle name="Comma 81 20" xfId="4308" xr:uid="{00000000-0005-0000-0000-0000D0100000}"/>
    <cellStyle name="Comma 81 21" xfId="4309" xr:uid="{00000000-0005-0000-0000-0000D1100000}"/>
    <cellStyle name="Comma 81 22" xfId="4310" xr:uid="{00000000-0005-0000-0000-0000D2100000}"/>
    <cellStyle name="Comma 81 3" xfId="4311" xr:uid="{00000000-0005-0000-0000-0000D3100000}"/>
    <cellStyle name="Comma 81 4" xfId="4312" xr:uid="{00000000-0005-0000-0000-0000D4100000}"/>
    <cellStyle name="Comma 81 5" xfId="4313" xr:uid="{00000000-0005-0000-0000-0000D5100000}"/>
    <cellStyle name="Comma 81 6" xfId="4314" xr:uid="{00000000-0005-0000-0000-0000D6100000}"/>
    <cellStyle name="Comma 81 7" xfId="4315" xr:uid="{00000000-0005-0000-0000-0000D7100000}"/>
    <cellStyle name="Comma 81 8" xfId="4316" xr:uid="{00000000-0005-0000-0000-0000D8100000}"/>
    <cellStyle name="Comma 81 9" xfId="4317" xr:uid="{00000000-0005-0000-0000-0000D9100000}"/>
    <cellStyle name="Comma 82" xfId="4318" xr:uid="{00000000-0005-0000-0000-0000DA100000}"/>
    <cellStyle name="Comma 82 10" xfId="4319" xr:uid="{00000000-0005-0000-0000-0000DB100000}"/>
    <cellStyle name="Comma 82 11" xfId="4320" xr:uid="{00000000-0005-0000-0000-0000DC100000}"/>
    <cellStyle name="Comma 82 12" xfId="4321" xr:uid="{00000000-0005-0000-0000-0000DD100000}"/>
    <cellStyle name="Comma 82 13" xfId="4322" xr:uid="{00000000-0005-0000-0000-0000DE100000}"/>
    <cellStyle name="Comma 82 14" xfId="4323" xr:uid="{00000000-0005-0000-0000-0000DF100000}"/>
    <cellStyle name="Comma 82 15" xfId="4324" xr:uid="{00000000-0005-0000-0000-0000E0100000}"/>
    <cellStyle name="Comma 82 16" xfId="4325" xr:uid="{00000000-0005-0000-0000-0000E1100000}"/>
    <cellStyle name="Comma 82 17" xfId="4326" xr:uid="{00000000-0005-0000-0000-0000E2100000}"/>
    <cellStyle name="Comma 82 18" xfId="4327" xr:uid="{00000000-0005-0000-0000-0000E3100000}"/>
    <cellStyle name="Comma 82 19" xfId="4328" xr:uid="{00000000-0005-0000-0000-0000E4100000}"/>
    <cellStyle name="Comma 82 2" xfId="4329" xr:uid="{00000000-0005-0000-0000-0000E5100000}"/>
    <cellStyle name="Comma 82 20" xfId="4330" xr:uid="{00000000-0005-0000-0000-0000E6100000}"/>
    <cellStyle name="Comma 82 21" xfId="4331" xr:uid="{00000000-0005-0000-0000-0000E7100000}"/>
    <cellStyle name="Comma 82 22" xfId="4332" xr:uid="{00000000-0005-0000-0000-0000E8100000}"/>
    <cellStyle name="Comma 82 3" xfId="4333" xr:uid="{00000000-0005-0000-0000-0000E9100000}"/>
    <cellStyle name="Comma 82 4" xfId="4334" xr:uid="{00000000-0005-0000-0000-0000EA100000}"/>
    <cellStyle name="Comma 82 5" xfId="4335" xr:uid="{00000000-0005-0000-0000-0000EB100000}"/>
    <cellStyle name="Comma 82 6" xfId="4336" xr:uid="{00000000-0005-0000-0000-0000EC100000}"/>
    <cellStyle name="Comma 82 7" xfId="4337" xr:uid="{00000000-0005-0000-0000-0000ED100000}"/>
    <cellStyle name="Comma 82 8" xfId="4338" xr:uid="{00000000-0005-0000-0000-0000EE100000}"/>
    <cellStyle name="Comma 82 9" xfId="4339" xr:uid="{00000000-0005-0000-0000-0000EF100000}"/>
    <cellStyle name="Comma 83" xfId="4340" xr:uid="{00000000-0005-0000-0000-0000F0100000}"/>
    <cellStyle name="Comma 83 10" xfId="4341" xr:uid="{00000000-0005-0000-0000-0000F1100000}"/>
    <cellStyle name="Comma 83 11" xfId="4342" xr:uid="{00000000-0005-0000-0000-0000F2100000}"/>
    <cellStyle name="Comma 83 12" xfId="4343" xr:uid="{00000000-0005-0000-0000-0000F3100000}"/>
    <cellStyle name="Comma 83 13" xfId="4344" xr:uid="{00000000-0005-0000-0000-0000F4100000}"/>
    <cellStyle name="Comma 83 14" xfId="4345" xr:uid="{00000000-0005-0000-0000-0000F5100000}"/>
    <cellStyle name="Comma 83 15" xfId="4346" xr:uid="{00000000-0005-0000-0000-0000F6100000}"/>
    <cellStyle name="Comma 83 16" xfId="4347" xr:uid="{00000000-0005-0000-0000-0000F7100000}"/>
    <cellStyle name="Comma 83 17" xfId="4348" xr:uid="{00000000-0005-0000-0000-0000F8100000}"/>
    <cellStyle name="Comma 83 18" xfId="4349" xr:uid="{00000000-0005-0000-0000-0000F9100000}"/>
    <cellStyle name="Comma 83 19" xfId="4350" xr:uid="{00000000-0005-0000-0000-0000FA100000}"/>
    <cellStyle name="Comma 83 2" xfId="4351" xr:uid="{00000000-0005-0000-0000-0000FB100000}"/>
    <cellStyle name="Comma 83 20" xfId="4352" xr:uid="{00000000-0005-0000-0000-0000FC100000}"/>
    <cellStyle name="Comma 83 21" xfId="4353" xr:uid="{00000000-0005-0000-0000-0000FD100000}"/>
    <cellStyle name="Comma 83 22" xfId="4354" xr:uid="{00000000-0005-0000-0000-0000FE100000}"/>
    <cellStyle name="Comma 83 3" xfId="4355" xr:uid="{00000000-0005-0000-0000-0000FF100000}"/>
    <cellStyle name="Comma 83 4" xfId="4356" xr:uid="{00000000-0005-0000-0000-000000110000}"/>
    <cellStyle name="Comma 83 5" xfId="4357" xr:uid="{00000000-0005-0000-0000-000001110000}"/>
    <cellStyle name="Comma 83 6" xfId="4358" xr:uid="{00000000-0005-0000-0000-000002110000}"/>
    <cellStyle name="Comma 83 7" xfId="4359" xr:uid="{00000000-0005-0000-0000-000003110000}"/>
    <cellStyle name="Comma 83 8" xfId="4360" xr:uid="{00000000-0005-0000-0000-000004110000}"/>
    <cellStyle name="Comma 83 9" xfId="4361" xr:uid="{00000000-0005-0000-0000-000005110000}"/>
    <cellStyle name="Comma 84" xfId="4362" xr:uid="{00000000-0005-0000-0000-000006110000}"/>
    <cellStyle name="Comma 84 10" xfId="4363" xr:uid="{00000000-0005-0000-0000-000007110000}"/>
    <cellStyle name="Comma 84 11" xfId="4364" xr:uid="{00000000-0005-0000-0000-000008110000}"/>
    <cellStyle name="Comma 84 12" xfId="4365" xr:uid="{00000000-0005-0000-0000-000009110000}"/>
    <cellStyle name="Comma 84 13" xfId="4366" xr:uid="{00000000-0005-0000-0000-00000A110000}"/>
    <cellStyle name="Comma 84 14" xfId="4367" xr:uid="{00000000-0005-0000-0000-00000B110000}"/>
    <cellStyle name="Comma 84 15" xfId="4368" xr:uid="{00000000-0005-0000-0000-00000C110000}"/>
    <cellStyle name="Comma 84 16" xfId="4369" xr:uid="{00000000-0005-0000-0000-00000D110000}"/>
    <cellStyle name="Comma 84 17" xfId="4370" xr:uid="{00000000-0005-0000-0000-00000E110000}"/>
    <cellStyle name="Comma 84 18" xfId="4371" xr:uid="{00000000-0005-0000-0000-00000F110000}"/>
    <cellStyle name="Comma 84 19" xfId="4372" xr:uid="{00000000-0005-0000-0000-000010110000}"/>
    <cellStyle name="Comma 84 2" xfId="4373" xr:uid="{00000000-0005-0000-0000-000011110000}"/>
    <cellStyle name="Comma 84 20" xfId="4374" xr:uid="{00000000-0005-0000-0000-000012110000}"/>
    <cellStyle name="Comma 84 21" xfId="4375" xr:uid="{00000000-0005-0000-0000-000013110000}"/>
    <cellStyle name="Comma 84 22" xfId="4376" xr:uid="{00000000-0005-0000-0000-000014110000}"/>
    <cellStyle name="Comma 84 3" xfId="4377" xr:uid="{00000000-0005-0000-0000-000015110000}"/>
    <cellStyle name="Comma 84 4" xfId="4378" xr:uid="{00000000-0005-0000-0000-000016110000}"/>
    <cellStyle name="Comma 84 5" xfId="4379" xr:uid="{00000000-0005-0000-0000-000017110000}"/>
    <cellStyle name="Comma 84 6" xfId="4380" xr:uid="{00000000-0005-0000-0000-000018110000}"/>
    <cellStyle name="Comma 84 7" xfId="4381" xr:uid="{00000000-0005-0000-0000-000019110000}"/>
    <cellStyle name="Comma 84 8" xfId="4382" xr:uid="{00000000-0005-0000-0000-00001A110000}"/>
    <cellStyle name="Comma 84 9" xfId="4383" xr:uid="{00000000-0005-0000-0000-00001B110000}"/>
    <cellStyle name="Comma 85" xfId="4384" xr:uid="{00000000-0005-0000-0000-00001C110000}"/>
    <cellStyle name="Comma 85 10" xfId="4385" xr:uid="{00000000-0005-0000-0000-00001D110000}"/>
    <cellStyle name="Comma 85 11" xfId="4386" xr:uid="{00000000-0005-0000-0000-00001E110000}"/>
    <cellStyle name="Comma 85 12" xfId="4387" xr:uid="{00000000-0005-0000-0000-00001F110000}"/>
    <cellStyle name="Comma 85 13" xfId="4388" xr:uid="{00000000-0005-0000-0000-000020110000}"/>
    <cellStyle name="Comma 85 14" xfId="4389" xr:uid="{00000000-0005-0000-0000-000021110000}"/>
    <cellStyle name="Comma 85 15" xfId="4390" xr:uid="{00000000-0005-0000-0000-000022110000}"/>
    <cellStyle name="Comma 85 16" xfId="4391" xr:uid="{00000000-0005-0000-0000-000023110000}"/>
    <cellStyle name="Comma 85 17" xfId="4392" xr:uid="{00000000-0005-0000-0000-000024110000}"/>
    <cellStyle name="Comma 85 18" xfId="4393" xr:uid="{00000000-0005-0000-0000-000025110000}"/>
    <cellStyle name="Comma 85 19" xfId="4394" xr:uid="{00000000-0005-0000-0000-000026110000}"/>
    <cellStyle name="Comma 85 2" xfId="4395" xr:uid="{00000000-0005-0000-0000-000027110000}"/>
    <cellStyle name="Comma 85 20" xfId="4396" xr:uid="{00000000-0005-0000-0000-000028110000}"/>
    <cellStyle name="Comma 85 21" xfId="4397" xr:uid="{00000000-0005-0000-0000-000029110000}"/>
    <cellStyle name="Comma 85 22" xfId="4398" xr:uid="{00000000-0005-0000-0000-00002A110000}"/>
    <cellStyle name="Comma 85 3" xfId="4399" xr:uid="{00000000-0005-0000-0000-00002B110000}"/>
    <cellStyle name="Comma 85 4" xfId="4400" xr:uid="{00000000-0005-0000-0000-00002C110000}"/>
    <cellStyle name="Comma 85 5" xfId="4401" xr:uid="{00000000-0005-0000-0000-00002D110000}"/>
    <cellStyle name="Comma 85 6" xfId="4402" xr:uid="{00000000-0005-0000-0000-00002E110000}"/>
    <cellStyle name="Comma 85 7" xfId="4403" xr:uid="{00000000-0005-0000-0000-00002F110000}"/>
    <cellStyle name="Comma 85 8" xfId="4404" xr:uid="{00000000-0005-0000-0000-000030110000}"/>
    <cellStyle name="Comma 85 9" xfId="4405" xr:uid="{00000000-0005-0000-0000-000031110000}"/>
    <cellStyle name="Comma 86" xfId="4406" xr:uid="{00000000-0005-0000-0000-000032110000}"/>
    <cellStyle name="Comma 86 10" xfId="4407" xr:uid="{00000000-0005-0000-0000-000033110000}"/>
    <cellStyle name="Comma 86 11" xfId="4408" xr:uid="{00000000-0005-0000-0000-000034110000}"/>
    <cellStyle name="Comma 86 12" xfId="4409" xr:uid="{00000000-0005-0000-0000-000035110000}"/>
    <cellStyle name="Comma 86 13" xfId="4410" xr:uid="{00000000-0005-0000-0000-000036110000}"/>
    <cellStyle name="Comma 86 14" xfId="4411" xr:uid="{00000000-0005-0000-0000-000037110000}"/>
    <cellStyle name="Comma 86 15" xfId="4412" xr:uid="{00000000-0005-0000-0000-000038110000}"/>
    <cellStyle name="Comma 86 16" xfId="4413" xr:uid="{00000000-0005-0000-0000-000039110000}"/>
    <cellStyle name="Comma 86 17" xfId="4414" xr:uid="{00000000-0005-0000-0000-00003A110000}"/>
    <cellStyle name="Comma 86 18" xfId="4415" xr:uid="{00000000-0005-0000-0000-00003B110000}"/>
    <cellStyle name="Comma 86 19" xfId="4416" xr:uid="{00000000-0005-0000-0000-00003C110000}"/>
    <cellStyle name="Comma 86 2" xfId="4417" xr:uid="{00000000-0005-0000-0000-00003D110000}"/>
    <cellStyle name="Comma 86 20" xfId="4418" xr:uid="{00000000-0005-0000-0000-00003E110000}"/>
    <cellStyle name="Comma 86 21" xfId="4419" xr:uid="{00000000-0005-0000-0000-00003F110000}"/>
    <cellStyle name="Comma 86 22" xfId="4420" xr:uid="{00000000-0005-0000-0000-000040110000}"/>
    <cellStyle name="Comma 86 3" xfId="4421" xr:uid="{00000000-0005-0000-0000-000041110000}"/>
    <cellStyle name="Comma 86 4" xfId="4422" xr:uid="{00000000-0005-0000-0000-000042110000}"/>
    <cellStyle name="Comma 86 5" xfId="4423" xr:uid="{00000000-0005-0000-0000-000043110000}"/>
    <cellStyle name="Comma 86 6" xfId="4424" xr:uid="{00000000-0005-0000-0000-000044110000}"/>
    <cellStyle name="Comma 86 7" xfId="4425" xr:uid="{00000000-0005-0000-0000-000045110000}"/>
    <cellStyle name="Comma 86 8" xfId="4426" xr:uid="{00000000-0005-0000-0000-000046110000}"/>
    <cellStyle name="Comma 86 9" xfId="4427" xr:uid="{00000000-0005-0000-0000-000047110000}"/>
    <cellStyle name="Comma 87 10" xfId="4428" xr:uid="{00000000-0005-0000-0000-000048110000}"/>
    <cellStyle name="Comma 87 11" xfId="4429" xr:uid="{00000000-0005-0000-0000-000049110000}"/>
    <cellStyle name="Comma 87 12" xfId="4430" xr:uid="{00000000-0005-0000-0000-00004A110000}"/>
    <cellStyle name="Comma 87 13" xfId="4431" xr:uid="{00000000-0005-0000-0000-00004B110000}"/>
    <cellStyle name="Comma 87 14" xfId="4432" xr:uid="{00000000-0005-0000-0000-00004C110000}"/>
    <cellStyle name="Comma 87 15" xfId="4433" xr:uid="{00000000-0005-0000-0000-00004D110000}"/>
    <cellStyle name="Comma 87 16" xfId="4434" xr:uid="{00000000-0005-0000-0000-00004E110000}"/>
    <cellStyle name="Comma 87 17" xfId="4435" xr:uid="{00000000-0005-0000-0000-00004F110000}"/>
    <cellStyle name="Comma 87 18" xfId="4436" xr:uid="{00000000-0005-0000-0000-000050110000}"/>
    <cellStyle name="Comma 87 19" xfId="4437" xr:uid="{00000000-0005-0000-0000-000051110000}"/>
    <cellStyle name="Comma 87 2" xfId="4438" xr:uid="{00000000-0005-0000-0000-000052110000}"/>
    <cellStyle name="Comma 87 20" xfId="4439" xr:uid="{00000000-0005-0000-0000-000053110000}"/>
    <cellStyle name="Comma 87 21" xfId="4440" xr:uid="{00000000-0005-0000-0000-000054110000}"/>
    <cellStyle name="Comma 87 22" xfId="4441" xr:uid="{00000000-0005-0000-0000-000055110000}"/>
    <cellStyle name="Comma 87 3" xfId="4442" xr:uid="{00000000-0005-0000-0000-000056110000}"/>
    <cellStyle name="Comma 87 4" xfId="4443" xr:uid="{00000000-0005-0000-0000-000057110000}"/>
    <cellStyle name="Comma 87 5" xfId="4444" xr:uid="{00000000-0005-0000-0000-000058110000}"/>
    <cellStyle name="Comma 87 6" xfId="4445" xr:uid="{00000000-0005-0000-0000-000059110000}"/>
    <cellStyle name="Comma 87 7" xfId="4446" xr:uid="{00000000-0005-0000-0000-00005A110000}"/>
    <cellStyle name="Comma 87 8" xfId="4447" xr:uid="{00000000-0005-0000-0000-00005B110000}"/>
    <cellStyle name="Comma 87 9" xfId="4448" xr:uid="{00000000-0005-0000-0000-00005C110000}"/>
    <cellStyle name="Comma 88 10" xfId="4449" xr:uid="{00000000-0005-0000-0000-00005D110000}"/>
    <cellStyle name="Comma 88 11" xfId="4450" xr:uid="{00000000-0005-0000-0000-00005E110000}"/>
    <cellStyle name="Comma 88 12" xfId="4451" xr:uid="{00000000-0005-0000-0000-00005F110000}"/>
    <cellStyle name="Comma 88 13" xfId="4452" xr:uid="{00000000-0005-0000-0000-000060110000}"/>
    <cellStyle name="Comma 88 14" xfId="4453" xr:uid="{00000000-0005-0000-0000-000061110000}"/>
    <cellStyle name="Comma 88 15" xfId="4454" xr:uid="{00000000-0005-0000-0000-000062110000}"/>
    <cellStyle name="Comma 88 16" xfId="4455" xr:uid="{00000000-0005-0000-0000-000063110000}"/>
    <cellStyle name="Comma 88 17" xfId="4456" xr:uid="{00000000-0005-0000-0000-000064110000}"/>
    <cellStyle name="Comma 88 18" xfId="4457" xr:uid="{00000000-0005-0000-0000-000065110000}"/>
    <cellStyle name="Comma 88 19" xfId="4458" xr:uid="{00000000-0005-0000-0000-000066110000}"/>
    <cellStyle name="Comma 88 2" xfId="4459" xr:uid="{00000000-0005-0000-0000-000067110000}"/>
    <cellStyle name="Comma 88 20" xfId="4460" xr:uid="{00000000-0005-0000-0000-000068110000}"/>
    <cellStyle name="Comma 88 21" xfId="4461" xr:uid="{00000000-0005-0000-0000-000069110000}"/>
    <cellStyle name="Comma 88 22" xfId="4462" xr:uid="{00000000-0005-0000-0000-00006A110000}"/>
    <cellStyle name="Comma 88 3" xfId="4463" xr:uid="{00000000-0005-0000-0000-00006B110000}"/>
    <cellStyle name="Comma 88 4" xfId="4464" xr:uid="{00000000-0005-0000-0000-00006C110000}"/>
    <cellStyle name="Comma 88 5" xfId="4465" xr:uid="{00000000-0005-0000-0000-00006D110000}"/>
    <cellStyle name="Comma 88 6" xfId="4466" xr:uid="{00000000-0005-0000-0000-00006E110000}"/>
    <cellStyle name="Comma 88 7" xfId="4467" xr:uid="{00000000-0005-0000-0000-00006F110000}"/>
    <cellStyle name="Comma 88 8" xfId="4468" xr:uid="{00000000-0005-0000-0000-000070110000}"/>
    <cellStyle name="Comma 88 9" xfId="4469" xr:uid="{00000000-0005-0000-0000-000071110000}"/>
    <cellStyle name="Comma 89 10" xfId="4470" xr:uid="{00000000-0005-0000-0000-000072110000}"/>
    <cellStyle name="Comma 89 11" xfId="4471" xr:uid="{00000000-0005-0000-0000-000073110000}"/>
    <cellStyle name="Comma 89 12" xfId="4472" xr:uid="{00000000-0005-0000-0000-000074110000}"/>
    <cellStyle name="Comma 89 13" xfId="4473" xr:uid="{00000000-0005-0000-0000-000075110000}"/>
    <cellStyle name="Comma 89 14" xfId="4474" xr:uid="{00000000-0005-0000-0000-000076110000}"/>
    <cellStyle name="Comma 89 15" xfId="4475" xr:uid="{00000000-0005-0000-0000-000077110000}"/>
    <cellStyle name="Comma 89 16" xfId="4476" xr:uid="{00000000-0005-0000-0000-000078110000}"/>
    <cellStyle name="Comma 89 17" xfId="4477" xr:uid="{00000000-0005-0000-0000-000079110000}"/>
    <cellStyle name="Comma 89 18" xfId="4478" xr:uid="{00000000-0005-0000-0000-00007A110000}"/>
    <cellStyle name="Comma 89 19" xfId="4479" xr:uid="{00000000-0005-0000-0000-00007B110000}"/>
    <cellStyle name="Comma 89 2" xfId="4480" xr:uid="{00000000-0005-0000-0000-00007C110000}"/>
    <cellStyle name="Comma 89 20" xfId="4481" xr:uid="{00000000-0005-0000-0000-00007D110000}"/>
    <cellStyle name="Comma 89 21" xfId="4482" xr:uid="{00000000-0005-0000-0000-00007E110000}"/>
    <cellStyle name="Comma 89 22" xfId="4483" xr:uid="{00000000-0005-0000-0000-00007F110000}"/>
    <cellStyle name="Comma 89 3" xfId="4484" xr:uid="{00000000-0005-0000-0000-000080110000}"/>
    <cellStyle name="Comma 89 4" xfId="4485" xr:uid="{00000000-0005-0000-0000-000081110000}"/>
    <cellStyle name="Comma 89 5" xfId="4486" xr:uid="{00000000-0005-0000-0000-000082110000}"/>
    <cellStyle name="Comma 89 6" xfId="4487" xr:uid="{00000000-0005-0000-0000-000083110000}"/>
    <cellStyle name="Comma 89 7" xfId="4488" xr:uid="{00000000-0005-0000-0000-000084110000}"/>
    <cellStyle name="Comma 89 8" xfId="4489" xr:uid="{00000000-0005-0000-0000-000085110000}"/>
    <cellStyle name="Comma 89 9" xfId="4490" xr:uid="{00000000-0005-0000-0000-000086110000}"/>
    <cellStyle name="Comma 9" xfId="4491" xr:uid="{00000000-0005-0000-0000-000087110000}"/>
    <cellStyle name="Comma 9 2" xfId="4492" xr:uid="{00000000-0005-0000-0000-000088110000}"/>
    <cellStyle name="Comma 9 2 2" xfId="4493" xr:uid="{00000000-0005-0000-0000-000089110000}"/>
    <cellStyle name="Comma 9 2 3" xfId="4494" xr:uid="{00000000-0005-0000-0000-00008A110000}"/>
    <cellStyle name="Comma 9 3" xfId="4495" xr:uid="{00000000-0005-0000-0000-00008B110000}"/>
    <cellStyle name="Comma 9 3 2" xfId="4496" xr:uid="{00000000-0005-0000-0000-00008C110000}"/>
    <cellStyle name="Comma 9 4" xfId="4497" xr:uid="{00000000-0005-0000-0000-00008D110000}"/>
    <cellStyle name="Comma 90 10" xfId="4498" xr:uid="{00000000-0005-0000-0000-00008E110000}"/>
    <cellStyle name="Comma 90 11" xfId="4499" xr:uid="{00000000-0005-0000-0000-00008F110000}"/>
    <cellStyle name="Comma 90 12" xfId="4500" xr:uid="{00000000-0005-0000-0000-000090110000}"/>
    <cellStyle name="Comma 90 13" xfId="4501" xr:uid="{00000000-0005-0000-0000-000091110000}"/>
    <cellStyle name="Comma 90 14" xfId="4502" xr:uid="{00000000-0005-0000-0000-000092110000}"/>
    <cellStyle name="Comma 90 15" xfId="4503" xr:uid="{00000000-0005-0000-0000-000093110000}"/>
    <cellStyle name="Comma 90 16" xfId="4504" xr:uid="{00000000-0005-0000-0000-000094110000}"/>
    <cellStyle name="Comma 90 17" xfId="4505" xr:uid="{00000000-0005-0000-0000-000095110000}"/>
    <cellStyle name="Comma 90 18" xfId="4506" xr:uid="{00000000-0005-0000-0000-000096110000}"/>
    <cellStyle name="Comma 90 19" xfId="4507" xr:uid="{00000000-0005-0000-0000-000097110000}"/>
    <cellStyle name="Comma 90 2" xfId="4508" xr:uid="{00000000-0005-0000-0000-000098110000}"/>
    <cellStyle name="Comma 90 20" xfId="4509" xr:uid="{00000000-0005-0000-0000-000099110000}"/>
    <cellStyle name="Comma 90 21" xfId="4510" xr:uid="{00000000-0005-0000-0000-00009A110000}"/>
    <cellStyle name="Comma 90 22" xfId="4511" xr:uid="{00000000-0005-0000-0000-00009B110000}"/>
    <cellStyle name="Comma 90 3" xfId="4512" xr:uid="{00000000-0005-0000-0000-00009C110000}"/>
    <cellStyle name="Comma 90 4" xfId="4513" xr:uid="{00000000-0005-0000-0000-00009D110000}"/>
    <cellStyle name="Comma 90 5" xfId="4514" xr:uid="{00000000-0005-0000-0000-00009E110000}"/>
    <cellStyle name="Comma 90 6" xfId="4515" xr:uid="{00000000-0005-0000-0000-00009F110000}"/>
    <cellStyle name="Comma 90 7" xfId="4516" xr:uid="{00000000-0005-0000-0000-0000A0110000}"/>
    <cellStyle name="Comma 90 8" xfId="4517" xr:uid="{00000000-0005-0000-0000-0000A1110000}"/>
    <cellStyle name="Comma 90 9" xfId="4518" xr:uid="{00000000-0005-0000-0000-0000A2110000}"/>
    <cellStyle name="Comma 91 10" xfId="4519" xr:uid="{00000000-0005-0000-0000-0000A3110000}"/>
    <cellStyle name="Comma 91 11" xfId="4520" xr:uid="{00000000-0005-0000-0000-0000A4110000}"/>
    <cellStyle name="Comma 91 12" xfId="4521" xr:uid="{00000000-0005-0000-0000-0000A5110000}"/>
    <cellStyle name="Comma 91 13" xfId="4522" xr:uid="{00000000-0005-0000-0000-0000A6110000}"/>
    <cellStyle name="Comma 91 14" xfId="4523" xr:uid="{00000000-0005-0000-0000-0000A7110000}"/>
    <cellStyle name="Comma 91 15" xfId="4524" xr:uid="{00000000-0005-0000-0000-0000A8110000}"/>
    <cellStyle name="Comma 91 16" xfId="4525" xr:uid="{00000000-0005-0000-0000-0000A9110000}"/>
    <cellStyle name="Comma 91 17" xfId="4526" xr:uid="{00000000-0005-0000-0000-0000AA110000}"/>
    <cellStyle name="Comma 91 18" xfId="4527" xr:uid="{00000000-0005-0000-0000-0000AB110000}"/>
    <cellStyle name="Comma 91 19" xfId="4528" xr:uid="{00000000-0005-0000-0000-0000AC110000}"/>
    <cellStyle name="Comma 91 2" xfId="4529" xr:uid="{00000000-0005-0000-0000-0000AD110000}"/>
    <cellStyle name="Comma 91 20" xfId="4530" xr:uid="{00000000-0005-0000-0000-0000AE110000}"/>
    <cellStyle name="Comma 91 21" xfId="4531" xr:uid="{00000000-0005-0000-0000-0000AF110000}"/>
    <cellStyle name="Comma 91 22" xfId="4532" xr:uid="{00000000-0005-0000-0000-0000B0110000}"/>
    <cellStyle name="Comma 91 3" xfId="4533" xr:uid="{00000000-0005-0000-0000-0000B1110000}"/>
    <cellStyle name="Comma 91 4" xfId="4534" xr:uid="{00000000-0005-0000-0000-0000B2110000}"/>
    <cellStyle name="Comma 91 5" xfId="4535" xr:uid="{00000000-0005-0000-0000-0000B3110000}"/>
    <cellStyle name="Comma 91 6" xfId="4536" xr:uid="{00000000-0005-0000-0000-0000B4110000}"/>
    <cellStyle name="Comma 91 7" xfId="4537" xr:uid="{00000000-0005-0000-0000-0000B5110000}"/>
    <cellStyle name="Comma 91 8" xfId="4538" xr:uid="{00000000-0005-0000-0000-0000B6110000}"/>
    <cellStyle name="Comma 91 9" xfId="4539" xr:uid="{00000000-0005-0000-0000-0000B7110000}"/>
    <cellStyle name="Comma 92 10" xfId="4540" xr:uid="{00000000-0005-0000-0000-0000B8110000}"/>
    <cellStyle name="Comma 92 11" xfId="4541" xr:uid="{00000000-0005-0000-0000-0000B9110000}"/>
    <cellStyle name="Comma 92 12" xfId="4542" xr:uid="{00000000-0005-0000-0000-0000BA110000}"/>
    <cellStyle name="Comma 92 13" xfId="4543" xr:uid="{00000000-0005-0000-0000-0000BB110000}"/>
    <cellStyle name="Comma 92 14" xfId="4544" xr:uid="{00000000-0005-0000-0000-0000BC110000}"/>
    <cellStyle name="Comma 92 15" xfId="4545" xr:uid="{00000000-0005-0000-0000-0000BD110000}"/>
    <cellStyle name="Comma 92 16" xfId="4546" xr:uid="{00000000-0005-0000-0000-0000BE110000}"/>
    <cellStyle name="Comma 92 17" xfId="4547" xr:uid="{00000000-0005-0000-0000-0000BF110000}"/>
    <cellStyle name="Comma 92 18" xfId="4548" xr:uid="{00000000-0005-0000-0000-0000C0110000}"/>
    <cellStyle name="Comma 92 19" xfId="4549" xr:uid="{00000000-0005-0000-0000-0000C1110000}"/>
    <cellStyle name="Comma 92 2" xfId="4550" xr:uid="{00000000-0005-0000-0000-0000C2110000}"/>
    <cellStyle name="Comma 92 20" xfId="4551" xr:uid="{00000000-0005-0000-0000-0000C3110000}"/>
    <cellStyle name="Comma 92 21" xfId="4552" xr:uid="{00000000-0005-0000-0000-0000C4110000}"/>
    <cellStyle name="Comma 92 22" xfId="4553" xr:uid="{00000000-0005-0000-0000-0000C5110000}"/>
    <cellStyle name="Comma 92 3" xfId="4554" xr:uid="{00000000-0005-0000-0000-0000C6110000}"/>
    <cellStyle name="Comma 92 4" xfId="4555" xr:uid="{00000000-0005-0000-0000-0000C7110000}"/>
    <cellStyle name="Comma 92 5" xfId="4556" xr:uid="{00000000-0005-0000-0000-0000C8110000}"/>
    <cellStyle name="Comma 92 6" xfId="4557" xr:uid="{00000000-0005-0000-0000-0000C9110000}"/>
    <cellStyle name="Comma 92 7" xfId="4558" xr:uid="{00000000-0005-0000-0000-0000CA110000}"/>
    <cellStyle name="Comma 92 8" xfId="4559" xr:uid="{00000000-0005-0000-0000-0000CB110000}"/>
    <cellStyle name="Comma 92 9" xfId="4560" xr:uid="{00000000-0005-0000-0000-0000CC110000}"/>
    <cellStyle name="Comma 93 10" xfId="4561" xr:uid="{00000000-0005-0000-0000-0000CD110000}"/>
    <cellStyle name="Comma 93 11" xfId="4562" xr:uid="{00000000-0005-0000-0000-0000CE110000}"/>
    <cellStyle name="Comma 93 12" xfId="4563" xr:uid="{00000000-0005-0000-0000-0000CF110000}"/>
    <cellStyle name="Comma 93 13" xfId="4564" xr:uid="{00000000-0005-0000-0000-0000D0110000}"/>
    <cellStyle name="Comma 93 14" xfId="4565" xr:uid="{00000000-0005-0000-0000-0000D1110000}"/>
    <cellStyle name="Comma 93 15" xfId="4566" xr:uid="{00000000-0005-0000-0000-0000D2110000}"/>
    <cellStyle name="Comma 93 16" xfId="4567" xr:uid="{00000000-0005-0000-0000-0000D3110000}"/>
    <cellStyle name="Comma 93 17" xfId="4568" xr:uid="{00000000-0005-0000-0000-0000D4110000}"/>
    <cellStyle name="Comma 93 18" xfId="4569" xr:uid="{00000000-0005-0000-0000-0000D5110000}"/>
    <cellStyle name="Comma 93 19" xfId="4570" xr:uid="{00000000-0005-0000-0000-0000D6110000}"/>
    <cellStyle name="Comma 93 2" xfId="4571" xr:uid="{00000000-0005-0000-0000-0000D7110000}"/>
    <cellStyle name="Comma 93 20" xfId="4572" xr:uid="{00000000-0005-0000-0000-0000D8110000}"/>
    <cellStyle name="Comma 93 21" xfId="4573" xr:uid="{00000000-0005-0000-0000-0000D9110000}"/>
    <cellStyle name="Comma 93 22" xfId="4574" xr:uid="{00000000-0005-0000-0000-0000DA110000}"/>
    <cellStyle name="Comma 93 3" xfId="4575" xr:uid="{00000000-0005-0000-0000-0000DB110000}"/>
    <cellStyle name="Comma 93 4" xfId="4576" xr:uid="{00000000-0005-0000-0000-0000DC110000}"/>
    <cellStyle name="Comma 93 5" xfId="4577" xr:uid="{00000000-0005-0000-0000-0000DD110000}"/>
    <cellStyle name="Comma 93 6" xfId="4578" xr:uid="{00000000-0005-0000-0000-0000DE110000}"/>
    <cellStyle name="Comma 93 7" xfId="4579" xr:uid="{00000000-0005-0000-0000-0000DF110000}"/>
    <cellStyle name="Comma 93 8" xfId="4580" xr:uid="{00000000-0005-0000-0000-0000E0110000}"/>
    <cellStyle name="Comma 93 9" xfId="4581" xr:uid="{00000000-0005-0000-0000-0000E1110000}"/>
    <cellStyle name="Comma 94 10" xfId="4582" xr:uid="{00000000-0005-0000-0000-0000E2110000}"/>
    <cellStyle name="Comma 94 11" xfId="4583" xr:uid="{00000000-0005-0000-0000-0000E3110000}"/>
    <cellStyle name="Comma 94 12" xfId="4584" xr:uid="{00000000-0005-0000-0000-0000E4110000}"/>
    <cellStyle name="Comma 94 13" xfId="4585" xr:uid="{00000000-0005-0000-0000-0000E5110000}"/>
    <cellStyle name="Comma 94 14" xfId="4586" xr:uid="{00000000-0005-0000-0000-0000E6110000}"/>
    <cellStyle name="Comma 94 15" xfId="4587" xr:uid="{00000000-0005-0000-0000-0000E7110000}"/>
    <cellStyle name="Comma 94 16" xfId="4588" xr:uid="{00000000-0005-0000-0000-0000E8110000}"/>
    <cellStyle name="Comma 94 17" xfId="4589" xr:uid="{00000000-0005-0000-0000-0000E9110000}"/>
    <cellStyle name="Comma 94 18" xfId="4590" xr:uid="{00000000-0005-0000-0000-0000EA110000}"/>
    <cellStyle name="Comma 94 19" xfId="4591" xr:uid="{00000000-0005-0000-0000-0000EB110000}"/>
    <cellStyle name="Comma 94 2" xfId="4592" xr:uid="{00000000-0005-0000-0000-0000EC110000}"/>
    <cellStyle name="Comma 94 20" xfId="4593" xr:uid="{00000000-0005-0000-0000-0000ED110000}"/>
    <cellStyle name="Comma 94 21" xfId="4594" xr:uid="{00000000-0005-0000-0000-0000EE110000}"/>
    <cellStyle name="Comma 94 22" xfId="4595" xr:uid="{00000000-0005-0000-0000-0000EF110000}"/>
    <cellStyle name="Comma 94 3" xfId="4596" xr:uid="{00000000-0005-0000-0000-0000F0110000}"/>
    <cellStyle name="Comma 94 4" xfId="4597" xr:uid="{00000000-0005-0000-0000-0000F1110000}"/>
    <cellStyle name="Comma 94 5" xfId="4598" xr:uid="{00000000-0005-0000-0000-0000F2110000}"/>
    <cellStyle name="Comma 94 6" xfId="4599" xr:uid="{00000000-0005-0000-0000-0000F3110000}"/>
    <cellStyle name="Comma 94 7" xfId="4600" xr:uid="{00000000-0005-0000-0000-0000F4110000}"/>
    <cellStyle name="Comma 94 8" xfId="4601" xr:uid="{00000000-0005-0000-0000-0000F5110000}"/>
    <cellStyle name="Comma 94 9" xfId="4602" xr:uid="{00000000-0005-0000-0000-0000F6110000}"/>
    <cellStyle name="Comma 95 10" xfId="4603" xr:uid="{00000000-0005-0000-0000-0000F7110000}"/>
    <cellStyle name="Comma 95 11" xfId="4604" xr:uid="{00000000-0005-0000-0000-0000F8110000}"/>
    <cellStyle name="Comma 95 12" xfId="4605" xr:uid="{00000000-0005-0000-0000-0000F9110000}"/>
    <cellStyle name="Comma 95 13" xfId="4606" xr:uid="{00000000-0005-0000-0000-0000FA110000}"/>
    <cellStyle name="Comma 95 14" xfId="4607" xr:uid="{00000000-0005-0000-0000-0000FB110000}"/>
    <cellStyle name="Comma 95 15" xfId="4608" xr:uid="{00000000-0005-0000-0000-0000FC110000}"/>
    <cellStyle name="Comma 95 16" xfId="4609" xr:uid="{00000000-0005-0000-0000-0000FD110000}"/>
    <cellStyle name="Comma 95 17" xfId="4610" xr:uid="{00000000-0005-0000-0000-0000FE110000}"/>
    <cellStyle name="Comma 95 18" xfId="4611" xr:uid="{00000000-0005-0000-0000-0000FF110000}"/>
    <cellStyle name="Comma 95 19" xfId="4612" xr:uid="{00000000-0005-0000-0000-000000120000}"/>
    <cellStyle name="Comma 95 2" xfId="4613" xr:uid="{00000000-0005-0000-0000-000001120000}"/>
    <cellStyle name="Comma 95 20" xfId="4614" xr:uid="{00000000-0005-0000-0000-000002120000}"/>
    <cellStyle name="Comma 95 21" xfId="4615" xr:uid="{00000000-0005-0000-0000-000003120000}"/>
    <cellStyle name="Comma 95 22" xfId="4616" xr:uid="{00000000-0005-0000-0000-000004120000}"/>
    <cellStyle name="Comma 95 3" xfId="4617" xr:uid="{00000000-0005-0000-0000-000005120000}"/>
    <cellStyle name="Comma 95 4" xfId="4618" xr:uid="{00000000-0005-0000-0000-000006120000}"/>
    <cellStyle name="Comma 95 5" xfId="4619" xr:uid="{00000000-0005-0000-0000-000007120000}"/>
    <cellStyle name="Comma 95 6" xfId="4620" xr:uid="{00000000-0005-0000-0000-000008120000}"/>
    <cellStyle name="Comma 95 7" xfId="4621" xr:uid="{00000000-0005-0000-0000-000009120000}"/>
    <cellStyle name="Comma 95 8" xfId="4622" xr:uid="{00000000-0005-0000-0000-00000A120000}"/>
    <cellStyle name="Comma 95 9" xfId="4623" xr:uid="{00000000-0005-0000-0000-00000B120000}"/>
    <cellStyle name="Comma 96 10" xfId="4624" xr:uid="{00000000-0005-0000-0000-00000C120000}"/>
    <cellStyle name="Comma 96 11" xfId="4625" xr:uid="{00000000-0005-0000-0000-00000D120000}"/>
    <cellStyle name="Comma 96 12" xfId="4626" xr:uid="{00000000-0005-0000-0000-00000E120000}"/>
    <cellStyle name="Comma 96 13" xfId="4627" xr:uid="{00000000-0005-0000-0000-00000F120000}"/>
    <cellStyle name="Comma 96 14" xfId="4628" xr:uid="{00000000-0005-0000-0000-000010120000}"/>
    <cellStyle name="Comma 96 15" xfId="4629" xr:uid="{00000000-0005-0000-0000-000011120000}"/>
    <cellStyle name="Comma 96 16" xfId="4630" xr:uid="{00000000-0005-0000-0000-000012120000}"/>
    <cellStyle name="Comma 96 17" xfId="4631" xr:uid="{00000000-0005-0000-0000-000013120000}"/>
    <cellStyle name="Comma 96 18" xfId="4632" xr:uid="{00000000-0005-0000-0000-000014120000}"/>
    <cellStyle name="Comma 96 19" xfId="4633" xr:uid="{00000000-0005-0000-0000-000015120000}"/>
    <cellStyle name="Comma 96 2" xfId="4634" xr:uid="{00000000-0005-0000-0000-000016120000}"/>
    <cellStyle name="Comma 96 20" xfId="4635" xr:uid="{00000000-0005-0000-0000-000017120000}"/>
    <cellStyle name="Comma 96 21" xfId="4636" xr:uid="{00000000-0005-0000-0000-000018120000}"/>
    <cellStyle name="Comma 96 22" xfId="4637" xr:uid="{00000000-0005-0000-0000-000019120000}"/>
    <cellStyle name="Comma 96 3" xfId="4638" xr:uid="{00000000-0005-0000-0000-00001A120000}"/>
    <cellStyle name="Comma 96 4" xfId="4639" xr:uid="{00000000-0005-0000-0000-00001B120000}"/>
    <cellStyle name="Comma 96 5" xfId="4640" xr:uid="{00000000-0005-0000-0000-00001C120000}"/>
    <cellStyle name="Comma 96 6" xfId="4641" xr:uid="{00000000-0005-0000-0000-00001D120000}"/>
    <cellStyle name="Comma 96 7" xfId="4642" xr:uid="{00000000-0005-0000-0000-00001E120000}"/>
    <cellStyle name="Comma 96 8" xfId="4643" xr:uid="{00000000-0005-0000-0000-00001F120000}"/>
    <cellStyle name="Comma 96 9" xfId="4644" xr:uid="{00000000-0005-0000-0000-000020120000}"/>
    <cellStyle name="Comma 98 10" xfId="4645" xr:uid="{00000000-0005-0000-0000-000021120000}"/>
    <cellStyle name="Comma 98 11" xfId="4646" xr:uid="{00000000-0005-0000-0000-000022120000}"/>
    <cellStyle name="Comma 98 12" xfId="4647" xr:uid="{00000000-0005-0000-0000-000023120000}"/>
    <cellStyle name="Comma 98 13" xfId="4648" xr:uid="{00000000-0005-0000-0000-000024120000}"/>
    <cellStyle name="Comma 98 14" xfId="4649" xr:uid="{00000000-0005-0000-0000-000025120000}"/>
    <cellStyle name="Comma 98 15" xfId="4650" xr:uid="{00000000-0005-0000-0000-000026120000}"/>
    <cellStyle name="Comma 98 16" xfId="4651" xr:uid="{00000000-0005-0000-0000-000027120000}"/>
    <cellStyle name="Comma 98 17" xfId="4652" xr:uid="{00000000-0005-0000-0000-000028120000}"/>
    <cellStyle name="Comma 98 18" xfId="4653" xr:uid="{00000000-0005-0000-0000-000029120000}"/>
    <cellStyle name="Comma 98 19" xfId="4654" xr:uid="{00000000-0005-0000-0000-00002A120000}"/>
    <cellStyle name="Comma 98 2" xfId="4655" xr:uid="{00000000-0005-0000-0000-00002B120000}"/>
    <cellStyle name="Comma 98 20" xfId="4656" xr:uid="{00000000-0005-0000-0000-00002C120000}"/>
    <cellStyle name="Comma 98 21" xfId="4657" xr:uid="{00000000-0005-0000-0000-00002D120000}"/>
    <cellStyle name="Comma 98 3" xfId="4658" xr:uid="{00000000-0005-0000-0000-00002E120000}"/>
    <cellStyle name="Comma 98 4" xfId="4659" xr:uid="{00000000-0005-0000-0000-00002F120000}"/>
    <cellStyle name="Comma 98 5" xfId="4660" xr:uid="{00000000-0005-0000-0000-000030120000}"/>
    <cellStyle name="Comma 98 6" xfId="4661" xr:uid="{00000000-0005-0000-0000-000031120000}"/>
    <cellStyle name="Comma 98 7" xfId="4662" xr:uid="{00000000-0005-0000-0000-000032120000}"/>
    <cellStyle name="Comma 98 8" xfId="4663" xr:uid="{00000000-0005-0000-0000-000033120000}"/>
    <cellStyle name="Comma 98 9" xfId="4664" xr:uid="{00000000-0005-0000-0000-000034120000}"/>
    <cellStyle name="Comma 99 10" xfId="4665" xr:uid="{00000000-0005-0000-0000-000035120000}"/>
    <cellStyle name="Comma 99 11" xfId="4666" xr:uid="{00000000-0005-0000-0000-000036120000}"/>
    <cellStyle name="Comma 99 12" xfId="4667" xr:uid="{00000000-0005-0000-0000-000037120000}"/>
    <cellStyle name="Comma 99 13" xfId="4668" xr:uid="{00000000-0005-0000-0000-000038120000}"/>
    <cellStyle name="Comma 99 14" xfId="4669" xr:uid="{00000000-0005-0000-0000-000039120000}"/>
    <cellStyle name="Comma 99 15" xfId="4670" xr:uid="{00000000-0005-0000-0000-00003A120000}"/>
    <cellStyle name="Comma 99 16" xfId="4671" xr:uid="{00000000-0005-0000-0000-00003B120000}"/>
    <cellStyle name="Comma 99 17" xfId="4672" xr:uid="{00000000-0005-0000-0000-00003C120000}"/>
    <cellStyle name="Comma 99 18" xfId="4673" xr:uid="{00000000-0005-0000-0000-00003D120000}"/>
    <cellStyle name="Comma 99 19" xfId="4674" xr:uid="{00000000-0005-0000-0000-00003E120000}"/>
    <cellStyle name="Comma 99 2" xfId="4675" xr:uid="{00000000-0005-0000-0000-00003F120000}"/>
    <cellStyle name="Comma 99 20" xfId="4676" xr:uid="{00000000-0005-0000-0000-000040120000}"/>
    <cellStyle name="Comma 99 21" xfId="4677" xr:uid="{00000000-0005-0000-0000-000041120000}"/>
    <cellStyle name="Comma 99 3" xfId="4678" xr:uid="{00000000-0005-0000-0000-000042120000}"/>
    <cellStyle name="Comma 99 4" xfId="4679" xr:uid="{00000000-0005-0000-0000-000043120000}"/>
    <cellStyle name="Comma 99 5" xfId="4680" xr:uid="{00000000-0005-0000-0000-000044120000}"/>
    <cellStyle name="Comma 99 6" xfId="4681" xr:uid="{00000000-0005-0000-0000-000045120000}"/>
    <cellStyle name="Comma 99 7" xfId="4682" xr:uid="{00000000-0005-0000-0000-000046120000}"/>
    <cellStyle name="Comma 99 8" xfId="4683" xr:uid="{00000000-0005-0000-0000-000047120000}"/>
    <cellStyle name="Comma 99 9" xfId="4684" xr:uid="{00000000-0005-0000-0000-000048120000}"/>
    <cellStyle name="Currency 10" xfId="4685" xr:uid="{00000000-0005-0000-0000-000049120000}"/>
    <cellStyle name="Currency 10 2" xfId="4686" xr:uid="{00000000-0005-0000-0000-00004A120000}"/>
    <cellStyle name="Currency 11" xfId="4687" xr:uid="{00000000-0005-0000-0000-00004B120000}"/>
    <cellStyle name="Currency 11 2" xfId="4688" xr:uid="{00000000-0005-0000-0000-00004C120000}"/>
    <cellStyle name="Currency 12" xfId="4689" xr:uid="{00000000-0005-0000-0000-00004D120000}"/>
    <cellStyle name="Currency 12 2" xfId="4690" xr:uid="{00000000-0005-0000-0000-00004E120000}"/>
    <cellStyle name="Currency 13" xfId="4691" xr:uid="{00000000-0005-0000-0000-00004F120000}"/>
    <cellStyle name="Currency 13 2" xfId="4692" xr:uid="{00000000-0005-0000-0000-000050120000}"/>
    <cellStyle name="Currency 14" xfId="4693" xr:uid="{00000000-0005-0000-0000-000051120000}"/>
    <cellStyle name="Currency 14 2" xfId="4694" xr:uid="{00000000-0005-0000-0000-000052120000}"/>
    <cellStyle name="Currency 15" xfId="4695" xr:uid="{00000000-0005-0000-0000-000053120000}"/>
    <cellStyle name="Currency 15 2" xfId="4696" xr:uid="{00000000-0005-0000-0000-000054120000}"/>
    <cellStyle name="Currency 16" xfId="4697" xr:uid="{00000000-0005-0000-0000-000055120000}"/>
    <cellStyle name="Currency 16 2" xfId="4698" xr:uid="{00000000-0005-0000-0000-000056120000}"/>
    <cellStyle name="Currency 17" xfId="4699" xr:uid="{00000000-0005-0000-0000-000057120000}"/>
    <cellStyle name="Currency 17 2" xfId="4700" xr:uid="{00000000-0005-0000-0000-000058120000}"/>
    <cellStyle name="Currency 18" xfId="4701" xr:uid="{00000000-0005-0000-0000-000059120000}"/>
    <cellStyle name="Currency 2" xfId="4702" xr:uid="{00000000-0005-0000-0000-00005A120000}"/>
    <cellStyle name="Currency 2 2" xfId="4703" xr:uid="{00000000-0005-0000-0000-00005B120000}"/>
    <cellStyle name="Currency 2 2 2" xfId="4704" xr:uid="{00000000-0005-0000-0000-00005C120000}"/>
    <cellStyle name="Currency 2 2 2 2" xfId="4705" xr:uid="{00000000-0005-0000-0000-00005D120000}"/>
    <cellStyle name="Currency 2 2 3" xfId="4706" xr:uid="{00000000-0005-0000-0000-00005E120000}"/>
    <cellStyle name="Currency 2 2 4" xfId="4707" xr:uid="{00000000-0005-0000-0000-00005F120000}"/>
    <cellStyle name="Currency 2 3" xfId="4708" xr:uid="{00000000-0005-0000-0000-000060120000}"/>
    <cellStyle name="Currency 2 3 2" xfId="4709" xr:uid="{00000000-0005-0000-0000-000061120000}"/>
    <cellStyle name="Currency 2 4" xfId="4710" xr:uid="{00000000-0005-0000-0000-000062120000}"/>
    <cellStyle name="Currency 2 5" xfId="4711" xr:uid="{00000000-0005-0000-0000-000063120000}"/>
    <cellStyle name="Currency 2 6" xfId="4712" xr:uid="{00000000-0005-0000-0000-000064120000}"/>
    <cellStyle name="Currency 2 7" xfId="4713" xr:uid="{00000000-0005-0000-0000-000065120000}"/>
    <cellStyle name="Currency 3" xfId="4714" xr:uid="{00000000-0005-0000-0000-000066120000}"/>
    <cellStyle name="Currency 3 2" xfId="4715" xr:uid="{00000000-0005-0000-0000-000067120000}"/>
    <cellStyle name="Currency 3 3" xfId="4716" xr:uid="{00000000-0005-0000-0000-000068120000}"/>
    <cellStyle name="Currency 3 3 2" xfId="4717" xr:uid="{00000000-0005-0000-0000-000069120000}"/>
    <cellStyle name="Currency 4" xfId="4718" xr:uid="{00000000-0005-0000-0000-00006A120000}"/>
    <cellStyle name="Currency 4 2" xfId="4719" xr:uid="{00000000-0005-0000-0000-00006B120000}"/>
    <cellStyle name="Currency 4 3" xfId="4720" xr:uid="{00000000-0005-0000-0000-00006C120000}"/>
    <cellStyle name="Currency 5" xfId="4721" xr:uid="{00000000-0005-0000-0000-00006D120000}"/>
    <cellStyle name="Currency 5 2" xfId="4722" xr:uid="{00000000-0005-0000-0000-00006E120000}"/>
    <cellStyle name="Currency 6" xfId="4723" xr:uid="{00000000-0005-0000-0000-00006F120000}"/>
    <cellStyle name="Currency 6 2" xfId="4724" xr:uid="{00000000-0005-0000-0000-000070120000}"/>
    <cellStyle name="Currency 6 2 2" xfId="4725" xr:uid="{00000000-0005-0000-0000-000071120000}"/>
    <cellStyle name="Currency 6 3" xfId="4726" xr:uid="{00000000-0005-0000-0000-000072120000}"/>
    <cellStyle name="Currency 7" xfId="4727" xr:uid="{00000000-0005-0000-0000-000073120000}"/>
    <cellStyle name="Currency 7 2" xfId="4728" xr:uid="{00000000-0005-0000-0000-000074120000}"/>
    <cellStyle name="Currency 7 3" xfId="4729" xr:uid="{00000000-0005-0000-0000-000075120000}"/>
    <cellStyle name="Currency 8" xfId="4730" xr:uid="{00000000-0005-0000-0000-000076120000}"/>
    <cellStyle name="Currency 8 2" xfId="4731" xr:uid="{00000000-0005-0000-0000-000077120000}"/>
    <cellStyle name="Currency 8 3" xfId="4732" xr:uid="{00000000-0005-0000-0000-000078120000}"/>
    <cellStyle name="Currency 9" xfId="4733" xr:uid="{00000000-0005-0000-0000-000079120000}"/>
    <cellStyle name="Currency 9 2" xfId="4734" xr:uid="{00000000-0005-0000-0000-00007A120000}"/>
    <cellStyle name="Currency 9 3" xfId="4735" xr:uid="{00000000-0005-0000-0000-00007B120000}"/>
    <cellStyle name="Euro" xfId="4736" xr:uid="{00000000-0005-0000-0000-00007C120000}"/>
    <cellStyle name="Euro 2" xfId="4737" xr:uid="{00000000-0005-0000-0000-00007D120000}"/>
    <cellStyle name="Euro 2 2" xfId="4738" xr:uid="{00000000-0005-0000-0000-00007E120000}"/>
    <cellStyle name="Explanatory Text 2" xfId="4739" xr:uid="{00000000-0005-0000-0000-00007F120000}"/>
    <cellStyle name="Explanatory Text 2 2" xfId="4740" xr:uid="{00000000-0005-0000-0000-000080120000}"/>
    <cellStyle name="Explanatory Text 2 3" xfId="4741" xr:uid="{00000000-0005-0000-0000-000081120000}"/>
    <cellStyle name="Explanatory Text 3" xfId="4742" xr:uid="{00000000-0005-0000-0000-000082120000}"/>
    <cellStyle name="Explanatory Text 3 2" xfId="4743" xr:uid="{00000000-0005-0000-0000-000083120000}"/>
    <cellStyle name="Good 2" xfId="4744" xr:uid="{00000000-0005-0000-0000-000084120000}"/>
    <cellStyle name="Good 2 2" xfId="4745" xr:uid="{00000000-0005-0000-0000-000085120000}"/>
    <cellStyle name="Good 2 3" xfId="4746" xr:uid="{00000000-0005-0000-0000-000086120000}"/>
    <cellStyle name="Good 3" xfId="4747" xr:uid="{00000000-0005-0000-0000-000087120000}"/>
    <cellStyle name="Good 3 2" xfId="4748" xr:uid="{00000000-0005-0000-0000-000088120000}"/>
    <cellStyle name="Good 4" xfId="3" xr:uid="{00000000-0005-0000-0000-000089120000}"/>
    <cellStyle name="Header1" xfId="4749" xr:uid="{00000000-0005-0000-0000-00008A120000}"/>
    <cellStyle name="Header2" xfId="4750" xr:uid="{00000000-0005-0000-0000-00008B120000}"/>
    <cellStyle name="Heading 1 2" xfId="4751" xr:uid="{00000000-0005-0000-0000-00008C120000}"/>
    <cellStyle name="Heading 1 2 2" xfId="4752" xr:uid="{00000000-0005-0000-0000-00008D120000}"/>
    <cellStyle name="Heading 1 2 3" xfId="4753" xr:uid="{00000000-0005-0000-0000-00008E120000}"/>
    <cellStyle name="Heading 1 3" xfId="4754" xr:uid="{00000000-0005-0000-0000-00008F120000}"/>
    <cellStyle name="Heading 1 3 2" xfId="4755" xr:uid="{00000000-0005-0000-0000-000090120000}"/>
    <cellStyle name="Heading 2 2" xfId="4756" xr:uid="{00000000-0005-0000-0000-000091120000}"/>
    <cellStyle name="Heading 2 2 2" xfId="4757" xr:uid="{00000000-0005-0000-0000-000092120000}"/>
    <cellStyle name="Heading 2 2 3" xfId="4758" xr:uid="{00000000-0005-0000-0000-000093120000}"/>
    <cellStyle name="Heading 2 3" xfId="4759" xr:uid="{00000000-0005-0000-0000-000094120000}"/>
    <cellStyle name="Heading 2 3 2" xfId="4760" xr:uid="{00000000-0005-0000-0000-000095120000}"/>
    <cellStyle name="Heading 3 2" xfId="4761" xr:uid="{00000000-0005-0000-0000-000096120000}"/>
    <cellStyle name="Heading 3 2 2" xfId="4762" xr:uid="{00000000-0005-0000-0000-000097120000}"/>
    <cellStyle name="Heading 3 2 3" xfId="4763" xr:uid="{00000000-0005-0000-0000-000098120000}"/>
    <cellStyle name="Heading 3 3" xfId="4764" xr:uid="{00000000-0005-0000-0000-000099120000}"/>
    <cellStyle name="Heading 3 3 2" xfId="4765" xr:uid="{00000000-0005-0000-0000-00009A120000}"/>
    <cellStyle name="Heading 4 2" xfId="4766" xr:uid="{00000000-0005-0000-0000-00009B120000}"/>
    <cellStyle name="Heading 4 2 2" xfId="4767" xr:uid="{00000000-0005-0000-0000-00009C120000}"/>
    <cellStyle name="Heading 4 2 3" xfId="4768" xr:uid="{00000000-0005-0000-0000-00009D120000}"/>
    <cellStyle name="Heading 4 3" xfId="4769" xr:uid="{00000000-0005-0000-0000-00009E120000}"/>
    <cellStyle name="Heading 4 3 2" xfId="4770" xr:uid="{00000000-0005-0000-0000-00009F120000}"/>
    <cellStyle name="Hipervínculo" xfId="12106" builtinId="8"/>
    <cellStyle name="Hyperlink 2" xfId="4771" xr:uid="{00000000-0005-0000-0000-0000A1120000}"/>
    <cellStyle name="Hyperlink 2 2" xfId="4772" xr:uid="{00000000-0005-0000-0000-0000A2120000}"/>
    <cellStyle name="Hyperlink 2 2 2" xfId="4773" xr:uid="{00000000-0005-0000-0000-0000A3120000}"/>
    <cellStyle name="Hyperlink 2 2 3" xfId="4774" xr:uid="{00000000-0005-0000-0000-0000A4120000}"/>
    <cellStyle name="Hyperlink 2 3" xfId="4775" xr:uid="{00000000-0005-0000-0000-0000A5120000}"/>
    <cellStyle name="Hyperlink 2 4" xfId="4776" xr:uid="{00000000-0005-0000-0000-0000A6120000}"/>
    <cellStyle name="Hyperlink 2 5" xfId="4777" xr:uid="{00000000-0005-0000-0000-0000A7120000}"/>
    <cellStyle name="Hyperlink 2 6" xfId="4778" xr:uid="{00000000-0005-0000-0000-0000A8120000}"/>
    <cellStyle name="Hyperlink 3" xfId="4779" xr:uid="{00000000-0005-0000-0000-0000A9120000}"/>
    <cellStyle name="Hyperlink 3 2" xfId="4780" xr:uid="{00000000-0005-0000-0000-0000AA120000}"/>
    <cellStyle name="Hyperlink 3 3" xfId="4781" xr:uid="{00000000-0005-0000-0000-0000AB120000}"/>
    <cellStyle name="Hyperlink 4" xfId="4782" xr:uid="{00000000-0005-0000-0000-0000AC120000}"/>
    <cellStyle name="Hyperlink 4 2" xfId="4783" xr:uid="{00000000-0005-0000-0000-0000AD120000}"/>
    <cellStyle name="Hyperlink 5" xfId="4784" xr:uid="{00000000-0005-0000-0000-0000AE120000}"/>
    <cellStyle name="Input 2" xfId="4785" xr:uid="{00000000-0005-0000-0000-0000AF120000}"/>
    <cellStyle name="Input 2 2" xfId="4786" xr:uid="{00000000-0005-0000-0000-0000B0120000}"/>
    <cellStyle name="Input 2 3" xfId="4787" xr:uid="{00000000-0005-0000-0000-0000B1120000}"/>
    <cellStyle name="Input 3" xfId="4788" xr:uid="{00000000-0005-0000-0000-0000B2120000}"/>
    <cellStyle name="Input 3 2" xfId="4789" xr:uid="{00000000-0005-0000-0000-0000B3120000}"/>
    <cellStyle name="Linked Cell 2" xfId="4790" xr:uid="{00000000-0005-0000-0000-0000B4120000}"/>
    <cellStyle name="Linked Cell 2 2" xfId="4791" xr:uid="{00000000-0005-0000-0000-0000B5120000}"/>
    <cellStyle name="Linked Cell 2 3" xfId="4792" xr:uid="{00000000-0005-0000-0000-0000B6120000}"/>
    <cellStyle name="Linked Cell 3" xfId="4793" xr:uid="{00000000-0005-0000-0000-0000B7120000}"/>
    <cellStyle name="Linked Cell 3 2" xfId="4794" xr:uid="{00000000-0005-0000-0000-0000B8120000}"/>
    <cellStyle name="Migliaia 2" xfId="4795" xr:uid="{00000000-0005-0000-0000-0000B9120000}"/>
    <cellStyle name="MS_English" xfId="4796" xr:uid="{00000000-0005-0000-0000-0000BA120000}"/>
    <cellStyle name="Neutral 2" xfId="4797" xr:uid="{00000000-0005-0000-0000-0000BB120000}"/>
    <cellStyle name="Neutral 2 2" xfId="4798" xr:uid="{00000000-0005-0000-0000-0000BC120000}"/>
    <cellStyle name="Neutral 2 3" xfId="4799" xr:uid="{00000000-0005-0000-0000-0000BD120000}"/>
    <cellStyle name="Neutral 3" xfId="4800" xr:uid="{00000000-0005-0000-0000-0000BE120000}"/>
    <cellStyle name="Neutral 3 2" xfId="4801" xr:uid="{00000000-0005-0000-0000-0000BF120000}"/>
    <cellStyle name="Normal" xfId="0" builtinId="0"/>
    <cellStyle name="Normal 10" xfId="4802" xr:uid="{00000000-0005-0000-0000-0000C1120000}"/>
    <cellStyle name="Normal 10 10" xfId="4803" xr:uid="{00000000-0005-0000-0000-0000C2120000}"/>
    <cellStyle name="Normal 10 10 2" xfId="4804" xr:uid="{00000000-0005-0000-0000-0000C3120000}"/>
    <cellStyle name="Normal 10 10 2 2" xfId="4805" xr:uid="{00000000-0005-0000-0000-0000C4120000}"/>
    <cellStyle name="Normal 10 10 3" xfId="4806" xr:uid="{00000000-0005-0000-0000-0000C5120000}"/>
    <cellStyle name="Normal 10 10 3 2" xfId="4807" xr:uid="{00000000-0005-0000-0000-0000C6120000}"/>
    <cellStyle name="Normal 10 10 4" xfId="4808" xr:uid="{00000000-0005-0000-0000-0000C7120000}"/>
    <cellStyle name="Normal 10 10 4 2" xfId="4809" xr:uid="{00000000-0005-0000-0000-0000C8120000}"/>
    <cellStyle name="Normal 10 10 5" xfId="4810" xr:uid="{00000000-0005-0000-0000-0000C9120000}"/>
    <cellStyle name="Normal 10 10 5 2" xfId="4811" xr:uid="{00000000-0005-0000-0000-0000CA120000}"/>
    <cellStyle name="Normal 10 10 6" xfId="4812" xr:uid="{00000000-0005-0000-0000-0000CB120000}"/>
    <cellStyle name="Normal 10 10 6 2" xfId="4813" xr:uid="{00000000-0005-0000-0000-0000CC120000}"/>
    <cellStyle name="Normal 10 10 7" xfId="4814" xr:uid="{00000000-0005-0000-0000-0000CD120000}"/>
    <cellStyle name="Normal 10 11" xfId="4815" xr:uid="{00000000-0005-0000-0000-0000CE120000}"/>
    <cellStyle name="Normal 10 11 2" xfId="4816" xr:uid="{00000000-0005-0000-0000-0000CF120000}"/>
    <cellStyle name="Normal 10 11 2 2" xfId="4817" xr:uid="{00000000-0005-0000-0000-0000D0120000}"/>
    <cellStyle name="Normal 10 11 3" xfId="4818" xr:uid="{00000000-0005-0000-0000-0000D1120000}"/>
    <cellStyle name="Normal 10 11 3 2" xfId="4819" xr:uid="{00000000-0005-0000-0000-0000D2120000}"/>
    <cellStyle name="Normal 10 11 4" xfId="4820" xr:uid="{00000000-0005-0000-0000-0000D3120000}"/>
    <cellStyle name="Normal 10 11 4 2" xfId="4821" xr:uid="{00000000-0005-0000-0000-0000D4120000}"/>
    <cellStyle name="Normal 10 11 5" xfId="4822" xr:uid="{00000000-0005-0000-0000-0000D5120000}"/>
    <cellStyle name="Normal 10 11 5 2" xfId="4823" xr:uid="{00000000-0005-0000-0000-0000D6120000}"/>
    <cellStyle name="Normal 10 11 6" xfId="4824" xr:uid="{00000000-0005-0000-0000-0000D7120000}"/>
    <cellStyle name="Normal 10 11 6 2" xfId="4825" xr:uid="{00000000-0005-0000-0000-0000D8120000}"/>
    <cellStyle name="Normal 10 11 7" xfId="4826" xr:uid="{00000000-0005-0000-0000-0000D9120000}"/>
    <cellStyle name="Normal 10 12" xfId="4827" xr:uid="{00000000-0005-0000-0000-0000DA120000}"/>
    <cellStyle name="Normal 10 12 2" xfId="4828" xr:uid="{00000000-0005-0000-0000-0000DB120000}"/>
    <cellStyle name="Normal 10 13" xfId="4829" xr:uid="{00000000-0005-0000-0000-0000DC120000}"/>
    <cellStyle name="Normal 10 13 2" xfId="4830" xr:uid="{00000000-0005-0000-0000-0000DD120000}"/>
    <cellStyle name="Normal 10 14" xfId="4831" xr:uid="{00000000-0005-0000-0000-0000DE120000}"/>
    <cellStyle name="Normal 10 14 2" xfId="4832" xr:uid="{00000000-0005-0000-0000-0000DF120000}"/>
    <cellStyle name="Normal 10 15" xfId="4833" xr:uid="{00000000-0005-0000-0000-0000E0120000}"/>
    <cellStyle name="Normal 10 15 2" xfId="4834" xr:uid="{00000000-0005-0000-0000-0000E1120000}"/>
    <cellStyle name="Normal 10 16" xfId="4835" xr:uid="{00000000-0005-0000-0000-0000E2120000}"/>
    <cellStyle name="Normal 10 16 2" xfId="4836" xr:uid="{00000000-0005-0000-0000-0000E3120000}"/>
    <cellStyle name="Normal 10 17" xfId="4837" xr:uid="{00000000-0005-0000-0000-0000E4120000}"/>
    <cellStyle name="Normal 10 17 2" xfId="4838" xr:uid="{00000000-0005-0000-0000-0000E5120000}"/>
    <cellStyle name="Normal 10 18" xfId="4839" xr:uid="{00000000-0005-0000-0000-0000E6120000}"/>
    <cellStyle name="Normal 10 18 2" xfId="4840" xr:uid="{00000000-0005-0000-0000-0000E7120000}"/>
    <cellStyle name="Normal 10 19" xfId="4841" xr:uid="{00000000-0005-0000-0000-0000E8120000}"/>
    <cellStyle name="Normal 10 19 2" xfId="4842" xr:uid="{00000000-0005-0000-0000-0000E9120000}"/>
    <cellStyle name="Normal 10 2" xfId="4843" xr:uid="{00000000-0005-0000-0000-0000EA120000}"/>
    <cellStyle name="Normal 10 2 10" xfId="4844" xr:uid="{00000000-0005-0000-0000-0000EB120000}"/>
    <cellStyle name="Normal 10 2 10 2" xfId="4845" xr:uid="{00000000-0005-0000-0000-0000EC120000}"/>
    <cellStyle name="Normal 10 2 11" xfId="4846" xr:uid="{00000000-0005-0000-0000-0000ED120000}"/>
    <cellStyle name="Normal 10 2 11 2" xfId="4847" xr:uid="{00000000-0005-0000-0000-0000EE120000}"/>
    <cellStyle name="Normal 10 2 12" xfId="4848" xr:uid="{00000000-0005-0000-0000-0000EF120000}"/>
    <cellStyle name="Normal 10 2 12 2" xfId="4849" xr:uid="{00000000-0005-0000-0000-0000F0120000}"/>
    <cellStyle name="Normal 10 2 13" xfId="4850" xr:uid="{00000000-0005-0000-0000-0000F1120000}"/>
    <cellStyle name="Normal 10 2 13 2" xfId="4851" xr:uid="{00000000-0005-0000-0000-0000F2120000}"/>
    <cellStyle name="Normal 10 2 14" xfId="4852" xr:uid="{00000000-0005-0000-0000-0000F3120000}"/>
    <cellStyle name="Normal 10 2 14 2" xfId="4853" xr:uid="{00000000-0005-0000-0000-0000F4120000}"/>
    <cellStyle name="Normal 10 2 15" xfId="4854" xr:uid="{00000000-0005-0000-0000-0000F5120000}"/>
    <cellStyle name="Normal 10 2 15 2" xfId="4855" xr:uid="{00000000-0005-0000-0000-0000F6120000}"/>
    <cellStyle name="Normal 10 2 16" xfId="4856" xr:uid="{00000000-0005-0000-0000-0000F7120000}"/>
    <cellStyle name="Normal 10 2 16 2" xfId="4857" xr:uid="{00000000-0005-0000-0000-0000F8120000}"/>
    <cellStyle name="Normal 10 2 17" xfId="4858" xr:uid="{00000000-0005-0000-0000-0000F9120000}"/>
    <cellStyle name="Normal 10 2 17 2" xfId="4859" xr:uid="{00000000-0005-0000-0000-0000FA120000}"/>
    <cellStyle name="Normal 10 2 18" xfId="4860" xr:uid="{00000000-0005-0000-0000-0000FB120000}"/>
    <cellStyle name="Normal 10 2 18 2" xfId="4861" xr:uid="{00000000-0005-0000-0000-0000FC120000}"/>
    <cellStyle name="Normal 10 2 19" xfId="4862" xr:uid="{00000000-0005-0000-0000-0000FD120000}"/>
    <cellStyle name="Normal 10 2 19 2" xfId="4863" xr:uid="{00000000-0005-0000-0000-0000FE120000}"/>
    <cellStyle name="Normal 10 2 2" xfId="4864" xr:uid="{00000000-0005-0000-0000-0000FF120000}"/>
    <cellStyle name="Normal 10 2 2 10" xfId="4865" xr:uid="{00000000-0005-0000-0000-000000130000}"/>
    <cellStyle name="Normal 10 2 2 11" xfId="4866" xr:uid="{00000000-0005-0000-0000-000001130000}"/>
    <cellStyle name="Normal 10 2 2 2" xfId="4867" xr:uid="{00000000-0005-0000-0000-000002130000}"/>
    <cellStyle name="Normal 10 2 2 2 2" xfId="4868" xr:uid="{00000000-0005-0000-0000-000003130000}"/>
    <cellStyle name="Normal 10 2 2 2 3" xfId="4869" xr:uid="{00000000-0005-0000-0000-000004130000}"/>
    <cellStyle name="Normal 10 2 2 3" xfId="4870" xr:uid="{00000000-0005-0000-0000-000005130000}"/>
    <cellStyle name="Normal 10 2 2 3 2" xfId="4871" xr:uid="{00000000-0005-0000-0000-000006130000}"/>
    <cellStyle name="Normal 10 2 2 4" xfId="4872" xr:uid="{00000000-0005-0000-0000-000007130000}"/>
    <cellStyle name="Normal 10 2 2 4 2" xfId="4873" xr:uid="{00000000-0005-0000-0000-000008130000}"/>
    <cellStyle name="Normal 10 2 2 5" xfId="4874" xr:uid="{00000000-0005-0000-0000-000009130000}"/>
    <cellStyle name="Normal 10 2 2 5 2" xfId="4875" xr:uid="{00000000-0005-0000-0000-00000A130000}"/>
    <cellStyle name="Normal 10 2 2 6" xfId="4876" xr:uid="{00000000-0005-0000-0000-00000B130000}"/>
    <cellStyle name="Normal 10 2 2 6 2" xfId="4877" xr:uid="{00000000-0005-0000-0000-00000C130000}"/>
    <cellStyle name="Normal 10 2 2 7" xfId="4878" xr:uid="{00000000-0005-0000-0000-00000D130000}"/>
    <cellStyle name="Normal 10 2 2 8" xfId="4879" xr:uid="{00000000-0005-0000-0000-00000E130000}"/>
    <cellStyle name="Normal 10 2 2 9" xfId="4880" xr:uid="{00000000-0005-0000-0000-00000F130000}"/>
    <cellStyle name="Normal 10 2 20" xfId="4881" xr:uid="{00000000-0005-0000-0000-000010130000}"/>
    <cellStyle name="Normal 10 2 21" xfId="4882" xr:uid="{00000000-0005-0000-0000-000011130000}"/>
    <cellStyle name="Normal 10 2 22" xfId="4883" xr:uid="{00000000-0005-0000-0000-000012130000}"/>
    <cellStyle name="Normal 10 2 23" xfId="4884" xr:uid="{00000000-0005-0000-0000-000013130000}"/>
    <cellStyle name="Normal 10 2 3" xfId="4885" xr:uid="{00000000-0005-0000-0000-000014130000}"/>
    <cellStyle name="Normal 10 2 3 2" xfId="4886" xr:uid="{00000000-0005-0000-0000-000015130000}"/>
    <cellStyle name="Normal 10 2 3 2 2" xfId="4887" xr:uid="{00000000-0005-0000-0000-000016130000}"/>
    <cellStyle name="Normal 10 2 3 3" xfId="4888" xr:uid="{00000000-0005-0000-0000-000017130000}"/>
    <cellStyle name="Normal 10 2 3 3 2" xfId="4889" xr:uid="{00000000-0005-0000-0000-000018130000}"/>
    <cellStyle name="Normal 10 2 3 4" xfId="4890" xr:uid="{00000000-0005-0000-0000-000019130000}"/>
    <cellStyle name="Normal 10 2 3 4 2" xfId="4891" xr:uid="{00000000-0005-0000-0000-00001A130000}"/>
    <cellStyle name="Normal 10 2 3 5" xfId="4892" xr:uid="{00000000-0005-0000-0000-00001B130000}"/>
    <cellStyle name="Normal 10 2 3 5 2" xfId="4893" xr:uid="{00000000-0005-0000-0000-00001C130000}"/>
    <cellStyle name="Normal 10 2 3 6" xfId="4894" xr:uid="{00000000-0005-0000-0000-00001D130000}"/>
    <cellStyle name="Normal 10 2 3 6 2" xfId="4895" xr:uid="{00000000-0005-0000-0000-00001E130000}"/>
    <cellStyle name="Normal 10 2 3 7" xfId="4896" xr:uid="{00000000-0005-0000-0000-00001F130000}"/>
    <cellStyle name="Normal 10 2 4" xfId="4897" xr:uid="{00000000-0005-0000-0000-000020130000}"/>
    <cellStyle name="Normal 10 2 4 2" xfId="4898" xr:uid="{00000000-0005-0000-0000-000021130000}"/>
    <cellStyle name="Normal 10 2 4 2 2" xfId="4899" xr:uid="{00000000-0005-0000-0000-000022130000}"/>
    <cellStyle name="Normal 10 2 4 3" xfId="4900" xr:uid="{00000000-0005-0000-0000-000023130000}"/>
    <cellStyle name="Normal 10 2 4 3 2" xfId="4901" xr:uid="{00000000-0005-0000-0000-000024130000}"/>
    <cellStyle name="Normal 10 2 4 4" xfId="4902" xr:uid="{00000000-0005-0000-0000-000025130000}"/>
    <cellStyle name="Normal 10 2 4 4 2" xfId="4903" xr:uid="{00000000-0005-0000-0000-000026130000}"/>
    <cellStyle name="Normal 10 2 4 5" xfId="4904" xr:uid="{00000000-0005-0000-0000-000027130000}"/>
    <cellStyle name="Normal 10 2 4 5 2" xfId="4905" xr:uid="{00000000-0005-0000-0000-000028130000}"/>
    <cellStyle name="Normal 10 2 4 6" xfId="4906" xr:uid="{00000000-0005-0000-0000-000029130000}"/>
    <cellStyle name="Normal 10 2 4 6 2" xfId="4907" xr:uid="{00000000-0005-0000-0000-00002A130000}"/>
    <cellStyle name="Normal 10 2 4 7" xfId="4908" xr:uid="{00000000-0005-0000-0000-00002B130000}"/>
    <cellStyle name="Normal 10 2 5" xfId="4909" xr:uid="{00000000-0005-0000-0000-00002C130000}"/>
    <cellStyle name="Normal 10 2 5 2" xfId="4910" xr:uid="{00000000-0005-0000-0000-00002D130000}"/>
    <cellStyle name="Normal 10 2 5 2 2" xfId="4911" xr:uid="{00000000-0005-0000-0000-00002E130000}"/>
    <cellStyle name="Normal 10 2 5 3" xfId="4912" xr:uid="{00000000-0005-0000-0000-00002F130000}"/>
    <cellStyle name="Normal 10 2 5 3 2" xfId="4913" xr:uid="{00000000-0005-0000-0000-000030130000}"/>
    <cellStyle name="Normal 10 2 5 4" xfId="4914" xr:uid="{00000000-0005-0000-0000-000031130000}"/>
    <cellStyle name="Normal 10 2 5 4 2" xfId="4915" xr:uid="{00000000-0005-0000-0000-000032130000}"/>
    <cellStyle name="Normal 10 2 5 5" xfId="4916" xr:uid="{00000000-0005-0000-0000-000033130000}"/>
    <cellStyle name="Normal 10 2 5 5 2" xfId="4917" xr:uid="{00000000-0005-0000-0000-000034130000}"/>
    <cellStyle name="Normal 10 2 5 6" xfId="4918" xr:uid="{00000000-0005-0000-0000-000035130000}"/>
    <cellStyle name="Normal 10 2 5 6 2" xfId="4919" xr:uid="{00000000-0005-0000-0000-000036130000}"/>
    <cellStyle name="Normal 10 2 5 7" xfId="4920" xr:uid="{00000000-0005-0000-0000-000037130000}"/>
    <cellStyle name="Normal 10 2 6" xfId="4921" xr:uid="{00000000-0005-0000-0000-000038130000}"/>
    <cellStyle name="Normal 10 2 6 2" xfId="4922" xr:uid="{00000000-0005-0000-0000-000039130000}"/>
    <cellStyle name="Normal 10 2 6 2 2" xfId="4923" xr:uid="{00000000-0005-0000-0000-00003A130000}"/>
    <cellStyle name="Normal 10 2 6 3" xfId="4924" xr:uid="{00000000-0005-0000-0000-00003B130000}"/>
    <cellStyle name="Normal 10 2 6 3 2" xfId="4925" xr:uid="{00000000-0005-0000-0000-00003C130000}"/>
    <cellStyle name="Normal 10 2 6 4" xfId="4926" xr:uid="{00000000-0005-0000-0000-00003D130000}"/>
    <cellStyle name="Normal 10 2 6 4 2" xfId="4927" xr:uid="{00000000-0005-0000-0000-00003E130000}"/>
    <cellStyle name="Normal 10 2 6 5" xfId="4928" xr:uid="{00000000-0005-0000-0000-00003F130000}"/>
    <cellStyle name="Normal 10 2 6 5 2" xfId="4929" xr:uid="{00000000-0005-0000-0000-000040130000}"/>
    <cellStyle name="Normal 10 2 6 6" xfId="4930" xr:uid="{00000000-0005-0000-0000-000041130000}"/>
    <cellStyle name="Normal 10 2 6 6 2" xfId="4931" xr:uid="{00000000-0005-0000-0000-000042130000}"/>
    <cellStyle name="Normal 10 2 6 7" xfId="4932" xr:uid="{00000000-0005-0000-0000-000043130000}"/>
    <cellStyle name="Normal 10 2 7" xfId="4933" xr:uid="{00000000-0005-0000-0000-000044130000}"/>
    <cellStyle name="Normal 10 2 7 2" xfId="4934" xr:uid="{00000000-0005-0000-0000-000045130000}"/>
    <cellStyle name="Normal 10 2 7 2 2" xfId="4935" xr:uid="{00000000-0005-0000-0000-000046130000}"/>
    <cellStyle name="Normal 10 2 7 3" xfId="4936" xr:uid="{00000000-0005-0000-0000-000047130000}"/>
    <cellStyle name="Normal 10 2 7 3 2" xfId="4937" xr:uid="{00000000-0005-0000-0000-000048130000}"/>
    <cellStyle name="Normal 10 2 7 4" xfId="4938" xr:uid="{00000000-0005-0000-0000-000049130000}"/>
    <cellStyle name="Normal 10 2 7 4 2" xfId="4939" xr:uid="{00000000-0005-0000-0000-00004A130000}"/>
    <cellStyle name="Normal 10 2 7 5" xfId="4940" xr:uid="{00000000-0005-0000-0000-00004B130000}"/>
    <cellStyle name="Normal 10 2 7 5 2" xfId="4941" xr:uid="{00000000-0005-0000-0000-00004C130000}"/>
    <cellStyle name="Normal 10 2 7 6" xfId="4942" xr:uid="{00000000-0005-0000-0000-00004D130000}"/>
    <cellStyle name="Normal 10 2 7 6 2" xfId="4943" xr:uid="{00000000-0005-0000-0000-00004E130000}"/>
    <cellStyle name="Normal 10 2 7 7" xfId="4944" xr:uid="{00000000-0005-0000-0000-00004F130000}"/>
    <cellStyle name="Normal 10 2 8" xfId="4945" xr:uid="{00000000-0005-0000-0000-000050130000}"/>
    <cellStyle name="Normal 10 2 8 2" xfId="4946" xr:uid="{00000000-0005-0000-0000-000051130000}"/>
    <cellStyle name="Normal 10 2 9" xfId="4947" xr:uid="{00000000-0005-0000-0000-000052130000}"/>
    <cellStyle name="Normal 10 2 9 2" xfId="4948" xr:uid="{00000000-0005-0000-0000-000053130000}"/>
    <cellStyle name="Normal 10 20" xfId="4949" xr:uid="{00000000-0005-0000-0000-000054130000}"/>
    <cellStyle name="Normal 10 20 2" xfId="4950" xr:uid="{00000000-0005-0000-0000-000055130000}"/>
    <cellStyle name="Normal 10 21" xfId="4951" xr:uid="{00000000-0005-0000-0000-000056130000}"/>
    <cellStyle name="Normal 10 21 2" xfId="4952" xr:uid="{00000000-0005-0000-0000-000057130000}"/>
    <cellStyle name="Normal 10 22" xfId="4953" xr:uid="{00000000-0005-0000-0000-000058130000}"/>
    <cellStyle name="Normal 10 22 2" xfId="4954" xr:uid="{00000000-0005-0000-0000-000059130000}"/>
    <cellStyle name="Normal 10 23" xfId="4955" xr:uid="{00000000-0005-0000-0000-00005A130000}"/>
    <cellStyle name="Normal 10 24" xfId="4956" xr:uid="{00000000-0005-0000-0000-00005B130000}"/>
    <cellStyle name="Normal 10 25" xfId="4957" xr:uid="{00000000-0005-0000-0000-00005C130000}"/>
    <cellStyle name="Normal 10 26" xfId="4958" xr:uid="{00000000-0005-0000-0000-00005D130000}"/>
    <cellStyle name="Normal 10 27" xfId="4959" xr:uid="{00000000-0005-0000-0000-00005E130000}"/>
    <cellStyle name="Normal 10 3" xfId="4960" xr:uid="{00000000-0005-0000-0000-00005F130000}"/>
    <cellStyle name="Normal 10 3 10" xfId="4961" xr:uid="{00000000-0005-0000-0000-000060130000}"/>
    <cellStyle name="Normal 10 3 10 2" xfId="4962" xr:uid="{00000000-0005-0000-0000-000061130000}"/>
    <cellStyle name="Normal 10 3 11" xfId="4963" xr:uid="{00000000-0005-0000-0000-000062130000}"/>
    <cellStyle name="Normal 10 3 11 2" xfId="4964" xr:uid="{00000000-0005-0000-0000-000063130000}"/>
    <cellStyle name="Normal 10 3 12" xfId="4965" xr:uid="{00000000-0005-0000-0000-000064130000}"/>
    <cellStyle name="Normal 10 3 12 2" xfId="4966" xr:uid="{00000000-0005-0000-0000-000065130000}"/>
    <cellStyle name="Normal 10 3 13" xfId="4967" xr:uid="{00000000-0005-0000-0000-000066130000}"/>
    <cellStyle name="Normal 10 3 13 2" xfId="4968" xr:uid="{00000000-0005-0000-0000-000067130000}"/>
    <cellStyle name="Normal 10 3 14" xfId="4969" xr:uid="{00000000-0005-0000-0000-000068130000}"/>
    <cellStyle name="Normal 10 3 14 2" xfId="4970" xr:uid="{00000000-0005-0000-0000-000069130000}"/>
    <cellStyle name="Normal 10 3 15" xfId="4971" xr:uid="{00000000-0005-0000-0000-00006A130000}"/>
    <cellStyle name="Normal 10 3 15 2" xfId="4972" xr:uid="{00000000-0005-0000-0000-00006B130000}"/>
    <cellStyle name="Normal 10 3 16" xfId="4973" xr:uid="{00000000-0005-0000-0000-00006C130000}"/>
    <cellStyle name="Normal 10 3 16 2" xfId="4974" xr:uid="{00000000-0005-0000-0000-00006D130000}"/>
    <cellStyle name="Normal 10 3 17" xfId="4975" xr:uid="{00000000-0005-0000-0000-00006E130000}"/>
    <cellStyle name="Normal 10 3 17 2" xfId="4976" xr:uid="{00000000-0005-0000-0000-00006F130000}"/>
    <cellStyle name="Normal 10 3 18" xfId="4977" xr:uid="{00000000-0005-0000-0000-000070130000}"/>
    <cellStyle name="Normal 10 3 18 2" xfId="4978" xr:uid="{00000000-0005-0000-0000-000071130000}"/>
    <cellStyle name="Normal 10 3 19" xfId="4979" xr:uid="{00000000-0005-0000-0000-000072130000}"/>
    <cellStyle name="Normal 10 3 19 2" xfId="4980" xr:uid="{00000000-0005-0000-0000-000073130000}"/>
    <cellStyle name="Normal 10 3 2" xfId="4981" xr:uid="{00000000-0005-0000-0000-000074130000}"/>
    <cellStyle name="Normal 10 3 2 2" xfId="4982" xr:uid="{00000000-0005-0000-0000-000075130000}"/>
    <cellStyle name="Normal 10 3 2 2 2" xfId="4983" xr:uid="{00000000-0005-0000-0000-000076130000}"/>
    <cellStyle name="Normal 10 3 2 3" xfId="4984" xr:uid="{00000000-0005-0000-0000-000077130000}"/>
    <cellStyle name="Normal 10 3 2 3 2" xfId="4985" xr:uid="{00000000-0005-0000-0000-000078130000}"/>
    <cellStyle name="Normal 10 3 2 4" xfId="4986" xr:uid="{00000000-0005-0000-0000-000079130000}"/>
    <cellStyle name="Normal 10 3 2 4 2" xfId="4987" xr:uid="{00000000-0005-0000-0000-00007A130000}"/>
    <cellStyle name="Normal 10 3 2 5" xfId="4988" xr:uid="{00000000-0005-0000-0000-00007B130000}"/>
    <cellStyle name="Normal 10 3 2 5 2" xfId="4989" xr:uid="{00000000-0005-0000-0000-00007C130000}"/>
    <cellStyle name="Normal 10 3 2 6" xfId="4990" xr:uid="{00000000-0005-0000-0000-00007D130000}"/>
    <cellStyle name="Normal 10 3 2 6 2" xfId="4991" xr:uid="{00000000-0005-0000-0000-00007E130000}"/>
    <cellStyle name="Normal 10 3 2 7" xfId="4992" xr:uid="{00000000-0005-0000-0000-00007F130000}"/>
    <cellStyle name="Normal 10 3 20" xfId="4993" xr:uid="{00000000-0005-0000-0000-000080130000}"/>
    <cellStyle name="Normal 10 3 21" xfId="4994" xr:uid="{00000000-0005-0000-0000-000081130000}"/>
    <cellStyle name="Normal 10 3 22" xfId="4995" xr:uid="{00000000-0005-0000-0000-000082130000}"/>
    <cellStyle name="Normal 10 3 23" xfId="4996" xr:uid="{00000000-0005-0000-0000-000083130000}"/>
    <cellStyle name="Normal 10 3 3" xfId="4997" xr:uid="{00000000-0005-0000-0000-000084130000}"/>
    <cellStyle name="Normal 10 3 3 2" xfId="4998" xr:uid="{00000000-0005-0000-0000-000085130000}"/>
    <cellStyle name="Normal 10 3 3 2 2" xfId="4999" xr:uid="{00000000-0005-0000-0000-000086130000}"/>
    <cellStyle name="Normal 10 3 3 3" xfId="5000" xr:uid="{00000000-0005-0000-0000-000087130000}"/>
    <cellStyle name="Normal 10 3 3 3 2" xfId="5001" xr:uid="{00000000-0005-0000-0000-000088130000}"/>
    <cellStyle name="Normal 10 3 3 4" xfId="5002" xr:uid="{00000000-0005-0000-0000-000089130000}"/>
    <cellStyle name="Normal 10 3 3 4 2" xfId="5003" xr:uid="{00000000-0005-0000-0000-00008A130000}"/>
    <cellStyle name="Normal 10 3 3 5" xfId="5004" xr:uid="{00000000-0005-0000-0000-00008B130000}"/>
    <cellStyle name="Normal 10 3 3 5 2" xfId="5005" xr:uid="{00000000-0005-0000-0000-00008C130000}"/>
    <cellStyle name="Normal 10 3 3 6" xfId="5006" xr:uid="{00000000-0005-0000-0000-00008D130000}"/>
    <cellStyle name="Normal 10 3 3 6 2" xfId="5007" xr:uid="{00000000-0005-0000-0000-00008E130000}"/>
    <cellStyle name="Normal 10 3 3 7" xfId="5008" xr:uid="{00000000-0005-0000-0000-00008F130000}"/>
    <cellStyle name="Normal 10 3 4" xfId="5009" xr:uid="{00000000-0005-0000-0000-000090130000}"/>
    <cellStyle name="Normal 10 3 4 2" xfId="5010" xr:uid="{00000000-0005-0000-0000-000091130000}"/>
    <cellStyle name="Normal 10 3 4 2 2" xfId="5011" xr:uid="{00000000-0005-0000-0000-000092130000}"/>
    <cellStyle name="Normal 10 3 4 3" xfId="5012" xr:uid="{00000000-0005-0000-0000-000093130000}"/>
    <cellStyle name="Normal 10 3 4 3 2" xfId="5013" xr:uid="{00000000-0005-0000-0000-000094130000}"/>
    <cellStyle name="Normal 10 3 4 4" xfId="5014" xr:uid="{00000000-0005-0000-0000-000095130000}"/>
    <cellStyle name="Normal 10 3 4 4 2" xfId="5015" xr:uid="{00000000-0005-0000-0000-000096130000}"/>
    <cellStyle name="Normal 10 3 4 5" xfId="5016" xr:uid="{00000000-0005-0000-0000-000097130000}"/>
    <cellStyle name="Normal 10 3 4 5 2" xfId="5017" xr:uid="{00000000-0005-0000-0000-000098130000}"/>
    <cellStyle name="Normal 10 3 4 6" xfId="5018" xr:uid="{00000000-0005-0000-0000-000099130000}"/>
    <cellStyle name="Normal 10 3 4 6 2" xfId="5019" xr:uid="{00000000-0005-0000-0000-00009A130000}"/>
    <cellStyle name="Normal 10 3 4 7" xfId="5020" xr:uid="{00000000-0005-0000-0000-00009B130000}"/>
    <cellStyle name="Normal 10 3 5" xfId="5021" xr:uid="{00000000-0005-0000-0000-00009C130000}"/>
    <cellStyle name="Normal 10 3 5 2" xfId="5022" xr:uid="{00000000-0005-0000-0000-00009D130000}"/>
    <cellStyle name="Normal 10 3 5 2 2" xfId="5023" xr:uid="{00000000-0005-0000-0000-00009E130000}"/>
    <cellStyle name="Normal 10 3 5 3" xfId="5024" xr:uid="{00000000-0005-0000-0000-00009F130000}"/>
    <cellStyle name="Normal 10 3 5 3 2" xfId="5025" xr:uid="{00000000-0005-0000-0000-0000A0130000}"/>
    <cellStyle name="Normal 10 3 5 4" xfId="5026" xr:uid="{00000000-0005-0000-0000-0000A1130000}"/>
    <cellStyle name="Normal 10 3 5 4 2" xfId="5027" xr:uid="{00000000-0005-0000-0000-0000A2130000}"/>
    <cellStyle name="Normal 10 3 5 5" xfId="5028" xr:uid="{00000000-0005-0000-0000-0000A3130000}"/>
    <cellStyle name="Normal 10 3 5 5 2" xfId="5029" xr:uid="{00000000-0005-0000-0000-0000A4130000}"/>
    <cellStyle name="Normal 10 3 5 6" xfId="5030" xr:uid="{00000000-0005-0000-0000-0000A5130000}"/>
    <cellStyle name="Normal 10 3 5 6 2" xfId="5031" xr:uid="{00000000-0005-0000-0000-0000A6130000}"/>
    <cellStyle name="Normal 10 3 5 7" xfId="5032" xr:uid="{00000000-0005-0000-0000-0000A7130000}"/>
    <cellStyle name="Normal 10 3 6" xfId="5033" xr:uid="{00000000-0005-0000-0000-0000A8130000}"/>
    <cellStyle name="Normal 10 3 6 2" xfId="5034" xr:uid="{00000000-0005-0000-0000-0000A9130000}"/>
    <cellStyle name="Normal 10 3 6 2 2" xfId="5035" xr:uid="{00000000-0005-0000-0000-0000AA130000}"/>
    <cellStyle name="Normal 10 3 6 3" xfId="5036" xr:uid="{00000000-0005-0000-0000-0000AB130000}"/>
    <cellStyle name="Normal 10 3 6 3 2" xfId="5037" xr:uid="{00000000-0005-0000-0000-0000AC130000}"/>
    <cellStyle name="Normal 10 3 6 4" xfId="5038" xr:uid="{00000000-0005-0000-0000-0000AD130000}"/>
    <cellStyle name="Normal 10 3 6 4 2" xfId="5039" xr:uid="{00000000-0005-0000-0000-0000AE130000}"/>
    <cellStyle name="Normal 10 3 6 5" xfId="5040" xr:uid="{00000000-0005-0000-0000-0000AF130000}"/>
    <cellStyle name="Normal 10 3 6 5 2" xfId="5041" xr:uid="{00000000-0005-0000-0000-0000B0130000}"/>
    <cellStyle name="Normal 10 3 6 6" xfId="5042" xr:uid="{00000000-0005-0000-0000-0000B1130000}"/>
    <cellStyle name="Normal 10 3 6 6 2" xfId="5043" xr:uid="{00000000-0005-0000-0000-0000B2130000}"/>
    <cellStyle name="Normal 10 3 6 7" xfId="5044" xr:uid="{00000000-0005-0000-0000-0000B3130000}"/>
    <cellStyle name="Normal 10 3 7" xfId="5045" xr:uid="{00000000-0005-0000-0000-0000B4130000}"/>
    <cellStyle name="Normal 10 3 7 2" xfId="5046" xr:uid="{00000000-0005-0000-0000-0000B5130000}"/>
    <cellStyle name="Normal 10 3 7 2 2" xfId="5047" xr:uid="{00000000-0005-0000-0000-0000B6130000}"/>
    <cellStyle name="Normal 10 3 7 3" xfId="5048" xr:uid="{00000000-0005-0000-0000-0000B7130000}"/>
    <cellStyle name="Normal 10 3 7 3 2" xfId="5049" xr:uid="{00000000-0005-0000-0000-0000B8130000}"/>
    <cellStyle name="Normal 10 3 7 4" xfId="5050" xr:uid="{00000000-0005-0000-0000-0000B9130000}"/>
    <cellStyle name="Normal 10 3 7 4 2" xfId="5051" xr:uid="{00000000-0005-0000-0000-0000BA130000}"/>
    <cellStyle name="Normal 10 3 7 5" xfId="5052" xr:uid="{00000000-0005-0000-0000-0000BB130000}"/>
    <cellStyle name="Normal 10 3 7 5 2" xfId="5053" xr:uid="{00000000-0005-0000-0000-0000BC130000}"/>
    <cellStyle name="Normal 10 3 7 6" xfId="5054" xr:uid="{00000000-0005-0000-0000-0000BD130000}"/>
    <cellStyle name="Normal 10 3 7 6 2" xfId="5055" xr:uid="{00000000-0005-0000-0000-0000BE130000}"/>
    <cellStyle name="Normal 10 3 7 7" xfId="5056" xr:uid="{00000000-0005-0000-0000-0000BF130000}"/>
    <cellStyle name="Normal 10 3 8" xfId="5057" xr:uid="{00000000-0005-0000-0000-0000C0130000}"/>
    <cellStyle name="Normal 10 3 8 2" xfId="5058" xr:uid="{00000000-0005-0000-0000-0000C1130000}"/>
    <cellStyle name="Normal 10 3 9" xfId="5059" xr:uid="{00000000-0005-0000-0000-0000C2130000}"/>
    <cellStyle name="Normal 10 3 9 2" xfId="5060" xr:uid="{00000000-0005-0000-0000-0000C3130000}"/>
    <cellStyle name="Normal 10 4" xfId="5061" xr:uid="{00000000-0005-0000-0000-0000C4130000}"/>
    <cellStyle name="Normal 10 4 10" xfId="5062" xr:uid="{00000000-0005-0000-0000-0000C5130000}"/>
    <cellStyle name="Normal 10 4 10 2" xfId="5063" xr:uid="{00000000-0005-0000-0000-0000C6130000}"/>
    <cellStyle name="Normal 10 4 11" xfId="5064" xr:uid="{00000000-0005-0000-0000-0000C7130000}"/>
    <cellStyle name="Normal 10 4 11 2" xfId="5065" xr:uid="{00000000-0005-0000-0000-0000C8130000}"/>
    <cellStyle name="Normal 10 4 12" xfId="5066" xr:uid="{00000000-0005-0000-0000-0000C9130000}"/>
    <cellStyle name="Normal 10 4 12 2" xfId="5067" xr:uid="{00000000-0005-0000-0000-0000CA130000}"/>
    <cellStyle name="Normal 10 4 13" xfId="5068" xr:uid="{00000000-0005-0000-0000-0000CB130000}"/>
    <cellStyle name="Normal 10 4 13 2" xfId="5069" xr:uid="{00000000-0005-0000-0000-0000CC130000}"/>
    <cellStyle name="Normal 10 4 14" xfId="5070" xr:uid="{00000000-0005-0000-0000-0000CD130000}"/>
    <cellStyle name="Normal 10 4 14 2" xfId="5071" xr:uid="{00000000-0005-0000-0000-0000CE130000}"/>
    <cellStyle name="Normal 10 4 15" xfId="5072" xr:uid="{00000000-0005-0000-0000-0000CF130000}"/>
    <cellStyle name="Normal 10 4 15 2" xfId="5073" xr:uid="{00000000-0005-0000-0000-0000D0130000}"/>
    <cellStyle name="Normal 10 4 16" xfId="5074" xr:uid="{00000000-0005-0000-0000-0000D1130000}"/>
    <cellStyle name="Normal 10 4 16 2" xfId="5075" xr:uid="{00000000-0005-0000-0000-0000D2130000}"/>
    <cellStyle name="Normal 10 4 17" xfId="5076" xr:uid="{00000000-0005-0000-0000-0000D3130000}"/>
    <cellStyle name="Normal 10 4 17 2" xfId="5077" xr:uid="{00000000-0005-0000-0000-0000D4130000}"/>
    <cellStyle name="Normal 10 4 18" xfId="5078" xr:uid="{00000000-0005-0000-0000-0000D5130000}"/>
    <cellStyle name="Normal 10 4 18 2" xfId="5079" xr:uid="{00000000-0005-0000-0000-0000D6130000}"/>
    <cellStyle name="Normal 10 4 19" xfId="5080" xr:uid="{00000000-0005-0000-0000-0000D7130000}"/>
    <cellStyle name="Normal 10 4 2" xfId="5081" xr:uid="{00000000-0005-0000-0000-0000D8130000}"/>
    <cellStyle name="Normal 10 4 2 2" xfId="5082" xr:uid="{00000000-0005-0000-0000-0000D9130000}"/>
    <cellStyle name="Normal 10 4 2 2 2" xfId="5083" xr:uid="{00000000-0005-0000-0000-0000DA130000}"/>
    <cellStyle name="Normal 10 4 2 3" xfId="5084" xr:uid="{00000000-0005-0000-0000-0000DB130000}"/>
    <cellStyle name="Normal 10 4 2 3 2" xfId="5085" xr:uid="{00000000-0005-0000-0000-0000DC130000}"/>
    <cellStyle name="Normal 10 4 2 4" xfId="5086" xr:uid="{00000000-0005-0000-0000-0000DD130000}"/>
    <cellStyle name="Normal 10 4 2 4 2" xfId="5087" xr:uid="{00000000-0005-0000-0000-0000DE130000}"/>
    <cellStyle name="Normal 10 4 2 5" xfId="5088" xr:uid="{00000000-0005-0000-0000-0000DF130000}"/>
    <cellStyle name="Normal 10 4 2 5 2" xfId="5089" xr:uid="{00000000-0005-0000-0000-0000E0130000}"/>
    <cellStyle name="Normal 10 4 2 6" xfId="5090" xr:uid="{00000000-0005-0000-0000-0000E1130000}"/>
    <cellStyle name="Normal 10 4 2 6 2" xfId="5091" xr:uid="{00000000-0005-0000-0000-0000E2130000}"/>
    <cellStyle name="Normal 10 4 2 7" xfId="5092" xr:uid="{00000000-0005-0000-0000-0000E3130000}"/>
    <cellStyle name="Normal 10 4 20" xfId="5093" xr:uid="{00000000-0005-0000-0000-0000E4130000}"/>
    <cellStyle name="Normal 10 4 3" xfId="5094" xr:uid="{00000000-0005-0000-0000-0000E5130000}"/>
    <cellStyle name="Normal 10 4 3 2" xfId="5095" xr:uid="{00000000-0005-0000-0000-0000E6130000}"/>
    <cellStyle name="Normal 10 4 3 2 2" xfId="5096" xr:uid="{00000000-0005-0000-0000-0000E7130000}"/>
    <cellStyle name="Normal 10 4 3 3" xfId="5097" xr:uid="{00000000-0005-0000-0000-0000E8130000}"/>
    <cellStyle name="Normal 10 4 3 3 2" xfId="5098" xr:uid="{00000000-0005-0000-0000-0000E9130000}"/>
    <cellStyle name="Normal 10 4 3 4" xfId="5099" xr:uid="{00000000-0005-0000-0000-0000EA130000}"/>
    <cellStyle name="Normal 10 4 3 4 2" xfId="5100" xr:uid="{00000000-0005-0000-0000-0000EB130000}"/>
    <cellStyle name="Normal 10 4 3 5" xfId="5101" xr:uid="{00000000-0005-0000-0000-0000EC130000}"/>
    <cellStyle name="Normal 10 4 3 5 2" xfId="5102" xr:uid="{00000000-0005-0000-0000-0000ED130000}"/>
    <cellStyle name="Normal 10 4 3 6" xfId="5103" xr:uid="{00000000-0005-0000-0000-0000EE130000}"/>
    <cellStyle name="Normal 10 4 3 6 2" xfId="5104" xr:uid="{00000000-0005-0000-0000-0000EF130000}"/>
    <cellStyle name="Normal 10 4 3 7" xfId="5105" xr:uid="{00000000-0005-0000-0000-0000F0130000}"/>
    <cellStyle name="Normal 10 4 4" xfId="5106" xr:uid="{00000000-0005-0000-0000-0000F1130000}"/>
    <cellStyle name="Normal 10 4 4 2" xfId="5107" xr:uid="{00000000-0005-0000-0000-0000F2130000}"/>
    <cellStyle name="Normal 10 4 4 2 2" xfId="5108" xr:uid="{00000000-0005-0000-0000-0000F3130000}"/>
    <cellStyle name="Normal 10 4 4 3" xfId="5109" xr:uid="{00000000-0005-0000-0000-0000F4130000}"/>
    <cellStyle name="Normal 10 4 4 3 2" xfId="5110" xr:uid="{00000000-0005-0000-0000-0000F5130000}"/>
    <cellStyle name="Normal 10 4 4 4" xfId="5111" xr:uid="{00000000-0005-0000-0000-0000F6130000}"/>
    <cellStyle name="Normal 10 4 4 4 2" xfId="5112" xr:uid="{00000000-0005-0000-0000-0000F7130000}"/>
    <cellStyle name="Normal 10 4 4 5" xfId="5113" xr:uid="{00000000-0005-0000-0000-0000F8130000}"/>
    <cellStyle name="Normal 10 4 4 5 2" xfId="5114" xr:uid="{00000000-0005-0000-0000-0000F9130000}"/>
    <cellStyle name="Normal 10 4 4 6" xfId="5115" xr:uid="{00000000-0005-0000-0000-0000FA130000}"/>
    <cellStyle name="Normal 10 4 4 6 2" xfId="5116" xr:uid="{00000000-0005-0000-0000-0000FB130000}"/>
    <cellStyle name="Normal 10 4 4 7" xfId="5117" xr:uid="{00000000-0005-0000-0000-0000FC130000}"/>
    <cellStyle name="Normal 10 4 5" xfId="5118" xr:uid="{00000000-0005-0000-0000-0000FD130000}"/>
    <cellStyle name="Normal 10 4 5 2" xfId="5119" xr:uid="{00000000-0005-0000-0000-0000FE130000}"/>
    <cellStyle name="Normal 10 4 5 2 2" xfId="5120" xr:uid="{00000000-0005-0000-0000-0000FF130000}"/>
    <cellStyle name="Normal 10 4 5 3" xfId="5121" xr:uid="{00000000-0005-0000-0000-000000140000}"/>
    <cellStyle name="Normal 10 4 5 3 2" xfId="5122" xr:uid="{00000000-0005-0000-0000-000001140000}"/>
    <cellStyle name="Normal 10 4 5 4" xfId="5123" xr:uid="{00000000-0005-0000-0000-000002140000}"/>
    <cellStyle name="Normal 10 4 5 4 2" xfId="5124" xr:uid="{00000000-0005-0000-0000-000003140000}"/>
    <cellStyle name="Normal 10 4 5 5" xfId="5125" xr:uid="{00000000-0005-0000-0000-000004140000}"/>
    <cellStyle name="Normal 10 4 5 5 2" xfId="5126" xr:uid="{00000000-0005-0000-0000-000005140000}"/>
    <cellStyle name="Normal 10 4 5 6" xfId="5127" xr:uid="{00000000-0005-0000-0000-000006140000}"/>
    <cellStyle name="Normal 10 4 5 6 2" xfId="5128" xr:uid="{00000000-0005-0000-0000-000007140000}"/>
    <cellStyle name="Normal 10 4 5 7" xfId="5129" xr:uid="{00000000-0005-0000-0000-000008140000}"/>
    <cellStyle name="Normal 10 4 6" xfId="5130" xr:uid="{00000000-0005-0000-0000-000009140000}"/>
    <cellStyle name="Normal 10 4 6 2" xfId="5131" xr:uid="{00000000-0005-0000-0000-00000A140000}"/>
    <cellStyle name="Normal 10 4 6 2 2" xfId="5132" xr:uid="{00000000-0005-0000-0000-00000B140000}"/>
    <cellStyle name="Normal 10 4 6 3" xfId="5133" xr:uid="{00000000-0005-0000-0000-00000C140000}"/>
    <cellStyle name="Normal 10 4 6 3 2" xfId="5134" xr:uid="{00000000-0005-0000-0000-00000D140000}"/>
    <cellStyle name="Normal 10 4 6 4" xfId="5135" xr:uid="{00000000-0005-0000-0000-00000E140000}"/>
    <cellStyle name="Normal 10 4 6 4 2" xfId="5136" xr:uid="{00000000-0005-0000-0000-00000F140000}"/>
    <cellStyle name="Normal 10 4 6 5" xfId="5137" xr:uid="{00000000-0005-0000-0000-000010140000}"/>
    <cellStyle name="Normal 10 4 6 5 2" xfId="5138" xr:uid="{00000000-0005-0000-0000-000011140000}"/>
    <cellStyle name="Normal 10 4 6 6" xfId="5139" xr:uid="{00000000-0005-0000-0000-000012140000}"/>
    <cellStyle name="Normal 10 4 6 6 2" xfId="5140" xr:uid="{00000000-0005-0000-0000-000013140000}"/>
    <cellStyle name="Normal 10 4 6 7" xfId="5141" xr:uid="{00000000-0005-0000-0000-000014140000}"/>
    <cellStyle name="Normal 10 4 7" xfId="5142" xr:uid="{00000000-0005-0000-0000-000015140000}"/>
    <cellStyle name="Normal 10 4 7 2" xfId="5143" xr:uid="{00000000-0005-0000-0000-000016140000}"/>
    <cellStyle name="Normal 10 4 7 2 2" xfId="5144" xr:uid="{00000000-0005-0000-0000-000017140000}"/>
    <cellStyle name="Normal 10 4 7 3" xfId="5145" xr:uid="{00000000-0005-0000-0000-000018140000}"/>
    <cellStyle name="Normal 10 4 7 3 2" xfId="5146" xr:uid="{00000000-0005-0000-0000-000019140000}"/>
    <cellStyle name="Normal 10 4 7 4" xfId="5147" xr:uid="{00000000-0005-0000-0000-00001A140000}"/>
    <cellStyle name="Normal 10 4 7 4 2" xfId="5148" xr:uid="{00000000-0005-0000-0000-00001B140000}"/>
    <cellStyle name="Normal 10 4 7 5" xfId="5149" xr:uid="{00000000-0005-0000-0000-00001C140000}"/>
    <cellStyle name="Normal 10 4 7 5 2" xfId="5150" xr:uid="{00000000-0005-0000-0000-00001D140000}"/>
    <cellStyle name="Normal 10 4 7 6" xfId="5151" xr:uid="{00000000-0005-0000-0000-00001E140000}"/>
    <cellStyle name="Normal 10 4 7 6 2" xfId="5152" xr:uid="{00000000-0005-0000-0000-00001F140000}"/>
    <cellStyle name="Normal 10 4 7 7" xfId="5153" xr:uid="{00000000-0005-0000-0000-000020140000}"/>
    <cellStyle name="Normal 10 4 8" xfId="5154" xr:uid="{00000000-0005-0000-0000-000021140000}"/>
    <cellStyle name="Normal 10 4 8 2" xfId="5155" xr:uid="{00000000-0005-0000-0000-000022140000}"/>
    <cellStyle name="Normal 10 4 9" xfId="5156" xr:uid="{00000000-0005-0000-0000-000023140000}"/>
    <cellStyle name="Normal 10 4 9 2" xfId="5157" xr:uid="{00000000-0005-0000-0000-000024140000}"/>
    <cellStyle name="Normal 10 5" xfId="5158" xr:uid="{00000000-0005-0000-0000-000025140000}"/>
    <cellStyle name="Normal 10 5 10" xfId="5159" xr:uid="{00000000-0005-0000-0000-000026140000}"/>
    <cellStyle name="Normal 10 5 10 2" xfId="5160" xr:uid="{00000000-0005-0000-0000-000027140000}"/>
    <cellStyle name="Normal 10 5 11" xfId="5161" xr:uid="{00000000-0005-0000-0000-000028140000}"/>
    <cellStyle name="Normal 10 5 11 2" xfId="5162" xr:uid="{00000000-0005-0000-0000-000029140000}"/>
    <cellStyle name="Normal 10 5 12" xfId="5163" xr:uid="{00000000-0005-0000-0000-00002A140000}"/>
    <cellStyle name="Normal 10 5 12 2" xfId="5164" xr:uid="{00000000-0005-0000-0000-00002B140000}"/>
    <cellStyle name="Normal 10 5 13" xfId="5165" xr:uid="{00000000-0005-0000-0000-00002C140000}"/>
    <cellStyle name="Normal 10 5 13 2" xfId="5166" xr:uid="{00000000-0005-0000-0000-00002D140000}"/>
    <cellStyle name="Normal 10 5 14" xfId="5167" xr:uid="{00000000-0005-0000-0000-00002E140000}"/>
    <cellStyle name="Normal 10 5 14 2" xfId="5168" xr:uid="{00000000-0005-0000-0000-00002F140000}"/>
    <cellStyle name="Normal 10 5 15" xfId="5169" xr:uid="{00000000-0005-0000-0000-000030140000}"/>
    <cellStyle name="Normal 10 5 15 2" xfId="5170" xr:uid="{00000000-0005-0000-0000-000031140000}"/>
    <cellStyle name="Normal 10 5 16" xfId="5171" xr:uid="{00000000-0005-0000-0000-000032140000}"/>
    <cellStyle name="Normal 10 5 16 2" xfId="5172" xr:uid="{00000000-0005-0000-0000-000033140000}"/>
    <cellStyle name="Normal 10 5 17" xfId="5173" xr:uid="{00000000-0005-0000-0000-000034140000}"/>
    <cellStyle name="Normal 10 5 17 2" xfId="5174" xr:uid="{00000000-0005-0000-0000-000035140000}"/>
    <cellStyle name="Normal 10 5 18" xfId="5175" xr:uid="{00000000-0005-0000-0000-000036140000}"/>
    <cellStyle name="Normal 10 5 18 2" xfId="5176" xr:uid="{00000000-0005-0000-0000-000037140000}"/>
    <cellStyle name="Normal 10 5 19" xfId="5177" xr:uid="{00000000-0005-0000-0000-000038140000}"/>
    <cellStyle name="Normal 10 5 2" xfId="5178" xr:uid="{00000000-0005-0000-0000-000039140000}"/>
    <cellStyle name="Normal 10 5 2 2" xfId="5179" xr:uid="{00000000-0005-0000-0000-00003A140000}"/>
    <cellStyle name="Normal 10 5 2 2 2" xfId="5180" xr:uid="{00000000-0005-0000-0000-00003B140000}"/>
    <cellStyle name="Normal 10 5 2 3" xfId="5181" xr:uid="{00000000-0005-0000-0000-00003C140000}"/>
    <cellStyle name="Normal 10 5 2 3 2" xfId="5182" xr:uid="{00000000-0005-0000-0000-00003D140000}"/>
    <cellStyle name="Normal 10 5 2 4" xfId="5183" xr:uid="{00000000-0005-0000-0000-00003E140000}"/>
    <cellStyle name="Normal 10 5 2 4 2" xfId="5184" xr:uid="{00000000-0005-0000-0000-00003F140000}"/>
    <cellStyle name="Normal 10 5 2 5" xfId="5185" xr:uid="{00000000-0005-0000-0000-000040140000}"/>
    <cellStyle name="Normal 10 5 2 5 2" xfId="5186" xr:uid="{00000000-0005-0000-0000-000041140000}"/>
    <cellStyle name="Normal 10 5 2 6" xfId="5187" xr:uid="{00000000-0005-0000-0000-000042140000}"/>
    <cellStyle name="Normal 10 5 2 6 2" xfId="5188" xr:uid="{00000000-0005-0000-0000-000043140000}"/>
    <cellStyle name="Normal 10 5 2 7" xfId="5189" xr:uid="{00000000-0005-0000-0000-000044140000}"/>
    <cellStyle name="Normal 10 5 3" xfId="5190" xr:uid="{00000000-0005-0000-0000-000045140000}"/>
    <cellStyle name="Normal 10 5 3 2" xfId="5191" xr:uid="{00000000-0005-0000-0000-000046140000}"/>
    <cellStyle name="Normal 10 5 3 2 2" xfId="5192" xr:uid="{00000000-0005-0000-0000-000047140000}"/>
    <cellStyle name="Normal 10 5 3 3" xfId="5193" xr:uid="{00000000-0005-0000-0000-000048140000}"/>
    <cellStyle name="Normal 10 5 3 3 2" xfId="5194" xr:uid="{00000000-0005-0000-0000-000049140000}"/>
    <cellStyle name="Normal 10 5 3 4" xfId="5195" xr:uid="{00000000-0005-0000-0000-00004A140000}"/>
    <cellStyle name="Normal 10 5 3 4 2" xfId="5196" xr:uid="{00000000-0005-0000-0000-00004B140000}"/>
    <cellStyle name="Normal 10 5 3 5" xfId="5197" xr:uid="{00000000-0005-0000-0000-00004C140000}"/>
    <cellStyle name="Normal 10 5 3 5 2" xfId="5198" xr:uid="{00000000-0005-0000-0000-00004D140000}"/>
    <cellStyle name="Normal 10 5 3 6" xfId="5199" xr:uid="{00000000-0005-0000-0000-00004E140000}"/>
    <cellStyle name="Normal 10 5 3 6 2" xfId="5200" xr:uid="{00000000-0005-0000-0000-00004F140000}"/>
    <cellStyle name="Normal 10 5 3 7" xfId="5201" xr:uid="{00000000-0005-0000-0000-000050140000}"/>
    <cellStyle name="Normal 10 5 4" xfId="5202" xr:uid="{00000000-0005-0000-0000-000051140000}"/>
    <cellStyle name="Normal 10 5 4 2" xfId="5203" xr:uid="{00000000-0005-0000-0000-000052140000}"/>
    <cellStyle name="Normal 10 5 4 2 2" xfId="5204" xr:uid="{00000000-0005-0000-0000-000053140000}"/>
    <cellStyle name="Normal 10 5 4 3" xfId="5205" xr:uid="{00000000-0005-0000-0000-000054140000}"/>
    <cellStyle name="Normal 10 5 4 3 2" xfId="5206" xr:uid="{00000000-0005-0000-0000-000055140000}"/>
    <cellStyle name="Normal 10 5 4 4" xfId="5207" xr:uid="{00000000-0005-0000-0000-000056140000}"/>
    <cellStyle name="Normal 10 5 4 4 2" xfId="5208" xr:uid="{00000000-0005-0000-0000-000057140000}"/>
    <cellStyle name="Normal 10 5 4 5" xfId="5209" xr:uid="{00000000-0005-0000-0000-000058140000}"/>
    <cellStyle name="Normal 10 5 4 5 2" xfId="5210" xr:uid="{00000000-0005-0000-0000-000059140000}"/>
    <cellStyle name="Normal 10 5 4 6" xfId="5211" xr:uid="{00000000-0005-0000-0000-00005A140000}"/>
    <cellStyle name="Normal 10 5 4 6 2" xfId="5212" xr:uid="{00000000-0005-0000-0000-00005B140000}"/>
    <cellStyle name="Normal 10 5 4 7" xfId="5213" xr:uid="{00000000-0005-0000-0000-00005C140000}"/>
    <cellStyle name="Normal 10 5 5" xfId="5214" xr:uid="{00000000-0005-0000-0000-00005D140000}"/>
    <cellStyle name="Normal 10 5 5 2" xfId="5215" xr:uid="{00000000-0005-0000-0000-00005E140000}"/>
    <cellStyle name="Normal 10 5 5 2 2" xfId="5216" xr:uid="{00000000-0005-0000-0000-00005F140000}"/>
    <cellStyle name="Normal 10 5 5 3" xfId="5217" xr:uid="{00000000-0005-0000-0000-000060140000}"/>
    <cellStyle name="Normal 10 5 5 3 2" xfId="5218" xr:uid="{00000000-0005-0000-0000-000061140000}"/>
    <cellStyle name="Normal 10 5 5 4" xfId="5219" xr:uid="{00000000-0005-0000-0000-000062140000}"/>
    <cellStyle name="Normal 10 5 5 4 2" xfId="5220" xr:uid="{00000000-0005-0000-0000-000063140000}"/>
    <cellStyle name="Normal 10 5 5 5" xfId="5221" xr:uid="{00000000-0005-0000-0000-000064140000}"/>
    <cellStyle name="Normal 10 5 5 5 2" xfId="5222" xr:uid="{00000000-0005-0000-0000-000065140000}"/>
    <cellStyle name="Normal 10 5 5 6" xfId="5223" xr:uid="{00000000-0005-0000-0000-000066140000}"/>
    <cellStyle name="Normal 10 5 5 6 2" xfId="5224" xr:uid="{00000000-0005-0000-0000-000067140000}"/>
    <cellStyle name="Normal 10 5 5 7" xfId="5225" xr:uid="{00000000-0005-0000-0000-000068140000}"/>
    <cellStyle name="Normal 10 5 6" xfId="5226" xr:uid="{00000000-0005-0000-0000-000069140000}"/>
    <cellStyle name="Normal 10 5 6 2" xfId="5227" xr:uid="{00000000-0005-0000-0000-00006A140000}"/>
    <cellStyle name="Normal 10 5 6 2 2" xfId="5228" xr:uid="{00000000-0005-0000-0000-00006B140000}"/>
    <cellStyle name="Normal 10 5 6 3" xfId="5229" xr:uid="{00000000-0005-0000-0000-00006C140000}"/>
    <cellStyle name="Normal 10 5 6 3 2" xfId="5230" xr:uid="{00000000-0005-0000-0000-00006D140000}"/>
    <cellStyle name="Normal 10 5 6 4" xfId="5231" xr:uid="{00000000-0005-0000-0000-00006E140000}"/>
    <cellStyle name="Normal 10 5 6 4 2" xfId="5232" xr:uid="{00000000-0005-0000-0000-00006F140000}"/>
    <cellStyle name="Normal 10 5 6 5" xfId="5233" xr:uid="{00000000-0005-0000-0000-000070140000}"/>
    <cellStyle name="Normal 10 5 6 5 2" xfId="5234" xr:uid="{00000000-0005-0000-0000-000071140000}"/>
    <cellStyle name="Normal 10 5 6 6" xfId="5235" xr:uid="{00000000-0005-0000-0000-000072140000}"/>
    <cellStyle name="Normal 10 5 6 6 2" xfId="5236" xr:uid="{00000000-0005-0000-0000-000073140000}"/>
    <cellStyle name="Normal 10 5 6 7" xfId="5237" xr:uid="{00000000-0005-0000-0000-000074140000}"/>
    <cellStyle name="Normal 10 5 7" xfId="5238" xr:uid="{00000000-0005-0000-0000-000075140000}"/>
    <cellStyle name="Normal 10 5 7 2" xfId="5239" xr:uid="{00000000-0005-0000-0000-000076140000}"/>
    <cellStyle name="Normal 10 5 7 2 2" xfId="5240" xr:uid="{00000000-0005-0000-0000-000077140000}"/>
    <cellStyle name="Normal 10 5 7 3" xfId="5241" xr:uid="{00000000-0005-0000-0000-000078140000}"/>
    <cellStyle name="Normal 10 5 7 3 2" xfId="5242" xr:uid="{00000000-0005-0000-0000-000079140000}"/>
    <cellStyle name="Normal 10 5 7 4" xfId="5243" xr:uid="{00000000-0005-0000-0000-00007A140000}"/>
    <cellStyle name="Normal 10 5 7 4 2" xfId="5244" xr:uid="{00000000-0005-0000-0000-00007B140000}"/>
    <cellStyle name="Normal 10 5 7 5" xfId="5245" xr:uid="{00000000-0005-0000-0000-00007C140000}"/>
    <cellStyle name="Normal 10 5 7 5 2" xfId="5246" xr:uid="{00000000-0005-0000-0000-00007D140000}"/>
    <cellStyle name="Normal 10 5 7 6" xfId="5247" xr:uid="{00000000-0005-0000-0000-00007E140000}"/>
    <cellStyle name="Normal 10 5 7 6 2" xfId="5248" xr:uid="{00000000-0005-0000-0000-00007F140000}"/>
    <cellStyle name="Normal 10 5 7 7" xfId="5249" xr:uid="{00000000-0005-0000-0000-000080140000}"/>
    <cellStyle name="Normal 10 5 8" xfId="5250" xr:uid="{00000000-0005-0000-0000-000081140000}"/>
    <cellStyle name="Normal 10 5 8 2" xfId="5251" xr:uid="{00000000-0005-0000-0000-000082140000}"/>
    <cellStyle name="Normal 10 5 9" xfId="5252" xr:uid="{00000000-0005-0000-0000-000083140000}"/>
    <cellStyle name="Normal 10 5 9 2" xfId="5253" xr:uid="{00000000-0005-0000-0000-000084140000}"/>
    <cellStyle name="Normal 10 6" xfId="5254" xr:uid="{00000000-0005-0000-0000-000085140000}"/>
    <cellStyle name="Normal 10 6 2" xfId="5255" xr:uid="{00000000-0005-0000-0000-000086140000}"/>
    <cellStyle name="Normal 10 6 2 2" xfId="5256" xr:uid="{00000000-0005-0000-0000-000087140000}"/>
    <cellStyle name="Normal 10 6 3" xfId="5257" xr:uid="{00000000-0005-0000-0000-000088140000}"/>
    <cellStyle name="Normal 10 6 3 2" xfId="5258" xr:uid="{00000000-0005-0000-0000-000089140000}"/>
    <cellStyle name="Normal 10 6 4" xfId="5259" xr:uid="{00000000-0005-0000-0000-00008A140000}"/>
    <cellStyle name="Normal 10 6 4 2" xfId="5260" xr:uid="{00000000-0005-0000-0000-00008B140000}"/>
    <cellStyle name="Normal 10 6 5" xfId="5261" xr:uid="{00000000-0005-0000-0000-00008C140000}"/>
    <cellStyle name="Normal 10 6 5 2" xfId="5262" xr:uid="{00000000-0005-0000-0000-00008D140000}"/>
    <cellStyle name="Normal 10 6 6" xfId="5263" xr:uid="{00000000-0005-0000-0000-00008E140000}"/>
    <cellStyle name="Normal 10 6 6 2" xfId="5264" xr:uid="{00000000-0005-0000-0000-00008F140000}"/>
    <cellStyle name="Normal 10 6 7" xfId="5265" xr:uid="{00000000-0005-0000-0000-000090140000}"/>
    <cellStyle name="Normal 10 7" xfId="5266" xr:uid="{00000000-0005-0000-0000-000091140000}"/>
    <cellStyle name="Normal 10 7 2" xfId="5267" xr:uid="{00000000-0005-0000-0000-000092140000}"/>
    <cellStyle name="Normal 10 7 2 2" xfId="5268" xr:uid="{00000000-0005-0000-0000-000093140000}"/>
    <cellStyle name="Normal 10 7 3" xfId="5269" xr:uid="{00000000-0005-0000-0000-000094140000}"/>
    <cellStyle name="Normal 10 7 3 2" xfId="5270" xr:uid="{00000000-0005-0000-0000-000095140000}"/>
    <cellStyle name="Normal 10 7 4" xfId="5271" xr:uid="{00000000-0005-0000-0000-000096140000}"/>
    <cellStyle name="Normal 10 7 4 2" xfId="5272" xr:uid="{00000000-0005-0000-0000-000097140000}"/>
    <cellStyle name="Normal 10 7 5" xfId="5273" xr:uid="{00000000-0005-0000-0000-000098140000}"/>
    <cellStyle name="Normal 10 7 5 2" xfId="5274" xr:uid="{00000000-0005-0000-0000-000099140000}"/>
    <cellStyle name="Normal 10 7 6" xfId="5275" xr:uid="{00000000-0005-0000-0000-00009A140000}"/>
    <cellStyle name="Normal 10 7 6 2" xfId="5276" xr:uid="{00000000-0005-0000-0000-00009B140000}"/>
    <cellStyle name="Normal 10 7 7" xfId="5277" xr:uid="{00000000-0005-0000-0000-00009C140000}"/>
    <cellStyle name="Normal 10 8" xfId="5278" xr:uid="{00000000-0005-0000-0000-00009D140000}"/>
    <cellStyle name="Normal 10 8 2" xfId="5279" xr:uid="{00000000-0005-0000-0000-00009E140000}"/>
    <cellStyle name="Normal 10 8 2 2" xfId="5280" xr:uid="{00000000-0005-0000-0000-00009F140000}"/>
    <cellStyle name="Normal 10 8 3" xfId="5281" xr:uid="{00000000-0005-0000-0000-0000A0140000}"/>
    <cellStyle name="Normal 10 8 3 2" xfId="5282" xr:uid="{00000000-0005-0000-0000-0000A1140000}"/>
    <cellStyle name="Normal 10 8 4" xfId="5283" xr:uid="{00000000-0005-0000-0000-0000A2140000}"/>
    <cellStyle name="Normal 10 8 4 2" xfId="5284" xr:uid="{00000000-0005-0000-0000-0000A3140000}"/>
    <cellStyle name="Normal 10 8 5" xfId="5285" xr:uid="{00000000-0005-0000-0000-0000A4140000}"/>
    <cellStyle name="Normal 10 8 5 2" xfId="5286" xr:uid="{00000000-0005-0000-0000-0000A5140000}"/>
    <cellStyle name="Normal 10 8 6" xfId="5287" xr:uid="{00000000-0005-0000-0000-0000A6140000}"/>
    <cellStyle name="Normal 10 8 6 2" xfId="5288" xr:uid="{00000000-0005-0000-0000-0000A7140000}"/>
    <cellStyle name="Normal 10 8 7" xfId="5289" xr:uid="{00000000-0005-0000-0000-0000A8140000}"/>
    <cellStyle name="Normal 10 9" xfId="5290" xr:uid="{00000000-0005-0000-0000-0000A9140000}"/>
    <cellStyle name="Normal 10 9 2" xfId="5291" xr:uid="{00000000-0005-0000-0000-0000AA140000}"/>
    <cellStyle name="Normal 10 9 2 2" xfId="5292" xr:uid="{00000000-0005-0000-0000-0000AB140000}"/>
    <cellStyle name="Normal 10 9 3" xfId="5293" xr:uid="{00000000-0005-0000-0000-0000AC140000}"/>
    <cellStyle name="Normal 10 9 3 2" xfId="5294" xr:uid="{00000000-0005-0000-0000-0000AD140000}"/>
    <cellStyle name="Normal 10 9 4" xfId="5295" xr:uid="{00000000-0005-0000-0000-0000AE140000}"/>
    <cellStyle name="Normal 10 9 4 2" xfId="5296" xr:uid="{00000000-0005-0000-0000-0000AF140000}"/>
    <cellStyle name="Normal 10 9 5" xfId="5297" xr:uid="{00000000-0005-0000-0000-0000B0140000}"/>
    <cellStyle name="Normal 10 9 5 2" xfId="5298" xr:uid="{00000000-0005-0000-0000-0000B1140000}"/>
    <cellStyle name="Normal 10 9 6" xfId="5299" xr:uid="{00000000-0005-0000-0000-0000B2140000}"/>
    <cellStyle name="Normal 10 9 6 2" xfId="5300" xr:uid="{00000000-0005-0000-0000-0000B3140000}"/>
    <cellStyle name="Normal 10 9 7" xfId="5301" xr:uid="{00000000-0005-0000-0000-0000B4140000}"/>
    <cellStyle name="Normal 100" xfId="5302" xr:uid="{00000000-0005-0000-0000-0000B5140000}"/>
    <cellStyle name="Normal 100 2" xfId="5303" xr:uid="{00000000-0005-0000-0000-0000B6140000}"/>
    <cellStyle name="Normal 100 2 2" xfId="5304" xr:uid="{00000000-0005-0000-0000-0000B7140000}"/>
    <cellStyle name="Normal 100 3" xfId="5305" xr:uid="{00000000-0005-0000-0000-0000B8140000}"/>
    <cellStyle name="Normal 101" xfId="5306" xr:uid="{00000000-0005-0000-0000-0000B9140000}"/>
    <cellStyle name="Normal 101 2" xfId="5307" xr:uid="{00000000-0005-0000-0000-0000BA140000}"/>
    <cellStyle name="Normal 101 2 2" xfId="5308" xr:uid="{00000000-0005-0000-0000-0000BB140000}"/>
    <cellStyle name="Normal 101 3" xfId="5309" xr:uid="{00000000-0005-0000-0000-0000BC140000}"/>
    <cellStyle name="Normal 102" xfId="5310" xr:uid="{00000000-0005-0000-0000-0000BD140000}"/>
    <cellStyle name="Normal 102 2" xfId="5311" xr:uid="{00000000-0005-0000-0000-0000BE140000}"/>
    <cellStyle name="Normal 102 2 2" xfId="5312" xr:uid="{00000000-0005-0000-0000-0000BF140000}"/>
    <cellStyle name="Normal 102 3" xfId="5313" xr:uid="{00000000-0005-0000-0000-0000C0140000}"/>
    <cellStyle name="Normal 103" xfId="5314" xr:uid="{00000000-0005-0000-0000-0000C1140000}"/>
    <cellStyle name="Normal 103 2" xfId="5315" xr:uid="{00000000-0005-0000-0000-0000C2140000}"/>
    <cellStyle name="Normal 103 2 2" xfId="5316" xr:uid="{00000000-0005-0000-0000-0000C3140000}"/>
    <cellStyle name="Normal 103 3" xfId="5317" xr:uid="{00000000-0005-0000-0000-0000C4140000}"/>
    <cellStyle name="Normal 104" xfId="5318" xr:uid="{00000000-0005-0000-0000-0000C5140000}"/>
    <cellStyle name="Normal 104 2" xfId="5319" xr:uid="{00000000-0005-0000-0000-0000C6140000}"/>
    <cellStyle name="Normal 104 2 2" xfId="5320" xr:uid="{00000000-0005-0000-0000-0000C7140000}"/>
    <cellStyle name="Normal 104 3" xfId="5321" xr:uid="{00000000-0005-0000-0000-0000C8140000}"/>
    <cellStyle name="Normal 105" xfId="5322" xr:uid="{00000000-0005-0000-0000-0000C9140000}"/>
    <cellStyle name="Normal 105 2" xfId="5323" xr:uid="{00000000-0005-0000-0000-0000CA140000}"/>
    <cellStyle name="Normal 105 2 2" xfId="5324" xr:uid="{00000000-0005-0000-0000-0000CB140000}"/>
    <cellStyle name="Normal 105 3" xfId="5325" xr:uid="{00000000-0005-0000-0000-0000CC140000}"/>
    <cellStyle name="Normal 106" xfId="5326" xr:uid="{00000000-0005-0000-0000-0000CD140000}"/>
    <cellStyle name="Normal 106 2" xfId="5327" xr:uid="{00000000-0005-0000-0000-0000CE140000}"/>
    <cellStyle name="Normal 106 2 2" xfId="5328" xr:uid="{00000000-0005-0000-0000-0000CF140000}"/>
    <cellStyle name="Normal 106 3" xfId="5329" xr:uid="{00000000-0005-0000-0000-0000D0140000}"/>
    <cellStyle name="Normal 107" xfId="5330" xr:uid="{00000000-0005-0000-0000-0000D1140000}"/>
    <cellStyle name="Normal 107 2" xfId="5331" xr:uid="{00000000-0005-0000-0000-0000D2140000}"/>
    <cellStyle name="Normal 107 2 2" xfId="5332" xr:uid="{00000000-0005-0000-0000-0000D3140000}"/>
    <cellStyle name="Normal 107 3" xfId="5333" xr:uid="{00000000-0005-0000-0000-0000D4140000}"/>
    <cellStyle name="Normal 108" xfId="5334" xr:uid="{00000000-0005-0000-0000-0000D5140000}"/>
    <cellStyle name="Normal 108 2" xfId="5335" xr:uid="{00000000-0005-0000-0000-0000D6140000}"/>
    <cellStyle name="Normal 108 2 2" xfId="5336" xr:uid="{00000000-0005-0000-0000-0000D7140000}"/>
    <cellStyle name="Normal 108 3" xfId="5337" xr:uid="{00000000-0005-0000-0000-0000D8140000}"/>
    <cellStyle name="Normal 109" xfId="5338" xr:uid="{00000000-0005-0000-0000-0000D9140000}"/>
    <cellStyle name="Normal 109 2" xfId="5339" xr:uid="{00000000-0005-0000-0000-0000DA140000}"/>
    <cellStyle name="Normal 109 2 2" xfId="5340" xr:uid="{00000000-0005-0000-0000-0000DB140000}"/>
    <cellStyle name="Normal 109 2 2 2" xfId="5341" xr:uid="{00000000-0005-0000-0000-0000DC140000}"/>
    <cellStyle name="Normal 109 2 3" xfId="5342" xr:uid="{00000000-0005-0000-0000-0000DD140000}"/>
    <cellStyle name="Normal 109 3" xfId="5343" xr:uid="{00000000-0005-0000-0000-0000DE140000}"/>
    <cellStyle name="Normal 109 3 2" xfId="5344" xr:uid="{00000000-0005-0000-0000-0000DF140000}"/>
    <cellStyle name="Normal 109 4" xfId="5345" xr:uid="{00000000-0005-0000-0000-0000E0140000}"/>
    <cellStyle name="Normal 109 4 2" xfId="5346" xr:uid="{00000000-0005-0000-0000-0000E1140000}"/>
    <cellStyle name="Normal 11" xfId="5347" xr:uid="{00000000-0005-0000-0000-0000E2140000}"/>
    <cellStyle name="Normal 11 10" xfId="5348" xr:uid="{00000000-0005-0000-0000-0000E3140000}"/>
    <cellStyle name="Normal 11 10 2" xfId="5349" xr:uid="{00000000-0005-0000-0000-0000E4140000}"/>
    <cellStyle name="Normal 11 10 2 2" xfId="5350" xr:uid="{00000000-0005-0000-0000-0000E5140000}"/>
    <cellStyle name="Normal 11 10 3" xfId="5351" xr:uid="{00000000-0005-0000-0000-0000E6140000}"/>
    <cellStyle name="Normal 11 10 3 2" xfId="5352" xr:uid="{00000000-0005-0000-0000-0000E7140000}"/>
    <cellStyle name="Normal 11 10 4" xfId="5353" xr:uid="{00000000-0005-0000-0000-0000E8140000}"/>
    <cellStyle name="Normal 11 10 4 2" xfId="5354" xr:uid="{00000000-0005-0000-0000-0000E9140000}"/>
    <cellStyle name="Normal 11 10 5" xfId="5355" xr:uid="{00000000-0005-0000-0000-0000EA140000}"/>
    <cellStyle name="Normal 11 10 5 2" xfId="5356" xr:uid="{00000000-0005-0000-0000-0000EB140000}"/>
    <cellStyle name="Normal 11 10 6" xfId="5357" xr:uid="{00000000-0005-0000-0000-0000EC140000}"/>
    <cellStyle name="Normal 11 10 6 2" xfId="5358" xr:uid="{00000000-0005-0000-0000-0000ED140000}"/>
    <cellStyle name="Normal 11 10 7" xfId="5359" xr:uid="{00000000-0005-0000-0000-0000EE140000}"/>
    <cellStyle name="Normal 11 11" xfId="5360" xr:uid="{00000000-0005-0000-0000-0000EF140000}"/>
    <cellStyle name="Normal 11 11 2" xfId="5361" xr:uid="{00000000-0005-0000-0000-0000F0140000}"/>
    <cellStyle name="Normal 11 11 2 2" xfId="5362" xr:uid="{00000000-0005-0000-0000-0000F1140000}"/>
    <cellStyle name="Normal 11 11 3" xfId="5363" xr:uid="{00000000-0005-0000-0000-0000F2140000}"/>
    <cellStyle name="Normal 11 11 3 2" xfId="5364" xr:uid="{00000000-0005-0000-0000-0000F3140000}"/>
    <cellStyle name="Normal 11 11 4" xfId="5365" xr:uid="{00000000-0005-0000-0000-0000F4140000}"/>
    <cellStyle name="Normal 11 11 4 2" xfId="5366" xr:uid="{00000000-0005-0000-0000-0000F5140000}"/>
    <cellStyle name="Normal 11 11 5" xfId="5367" xr:uid="{00000000-0005-0000-0000-0000F6140000}"/>
    <cellStyle name="Normal 11 11 5 2" xfId="5368" xr:uid="{00000000-0005-0000-0000-0000F7140000}"/>
    <cellStyle name="Normal 11 11 6" xfId="5369" xr:uid="{00000000-0005-0000-0000-0000F8140000}"/>
    <cellStyle name="Normal 11 11 6 2" xfId="5370" xr:uid="{00000000-0005-0000-0000-0000F9140000}"/>
    <cellStyle name="Normal 11 11 7" xfId="5371" xr:uid="{00000000-0005-0000-0000-0000FA140000}"/>
    <cellStyle name="Normal 11 12" xfId="5372" xr:uid="{00000000-0005-0000-0000-0000FB140000}"/>
    <cellStyle name="Normal 11 12 2" xfId="5373" xr:uid="{00000000-0005-0000-0000-0000FC140000}"/>
    <cellStyle name="Normal 11 13" xfId="5374" xr:uid="{00000000-0005-0000-0000-0000FD140000}"/>
    <cellStyle name="Normal 11 13 2" xfId="5375" xr:uid="{00000000-0005-0000-0000-0000FE140000}"/>
    <cellStyle name="Normal 11 14" xfId="5376" xr:uid="{00000000-0005-0000-0000-0000FF140000}"/>
    <cellStyle name="Normal 11 14 2" xfId="5377" xr:uid="{00000000-0005-0000-0000-000000150000}"/>
    <cellStyle name="Normal 11 15" xfId="5378" xr:uid="{00000000-0005-0000-0000-000001150000}"/>
    <cellStyle name="Normal 11 15 2" xfId="5379" xr:uid="{00000000-0005-0000-0000-000002150000}"/>
    <cellStyle name="Normal 11 16" xfId="5380" xr:uid="{00000000-0005-0000-0000-000003150000}"/>
    <cellStyle name="Normal 11 16 2" xfId="5381" xr:uid="{00000000-0005-0000-0000-000004150000}"/>
    <cellStyle name="Normal 11 17" xfId="5382" xr:uid="{00000000-0005-0000-0000-000005150000}"/>
    <cellStyle name="Normal 11 17 2" xfId="5383" xr:uid="{00000000-0005-0000-0000-000006150000}"/>
    <cellStyle name="Normal 11 18" xfId="5384" xr:uid="{00000000-0005-0000-0000-000007150000}"/>
    <cellStyle name="Normal 11 18 2" xfId="5385" xr:uid="{00000000-0005-0000-0000-000008150000}"/>
    <cellStyle name="Normal 11 19" xfId="5386" xr:uid="{00000000-0005-0000-0000-000009150000}"/>
    <cellStyle name="Normal 11 19 2" xfId="5387" xr:uid="{00000000-0005-0000-0000-00000A150000}"/>
    <cellStyle name="Normal 11 2" xfId="5388" xr:uid="{00000000-0005-0000-0000-00000B150000}"/>
    <cellStyle name="Normal 11 2 10" xfId="5389" xr:uid="{00000000-0005-0000-0000-00000C150000}"/>
    <cellStyle name="Normal 11 2 10 2" xfId="5390" xr:uid="{00000000-0005-0000-0000-00000D150000}"/>
    <cellStyle name="Normal 11 2 11" xfId="5391" xr:uid="{00000000-0005-0000-0000-00000E150000}"/>
    <cellStyle name="Normal 11 2 11 2" xfId="5392" xr:uid="{00000000-0005-0000-0000-00000F150000}"/>
    <cellStyle name="Normal 11 2 12" xfId="5393" xr:uid="{00000000-0005-0000-0000-000010150000}"/>
    <cellStyle name="Normal 11 2 12 2" xfId="5394" xr:uid="{00000000-0005-0000-0000-000011150000}"/>
    <cellStyle name="Normal 11 2 13" xfId="5395" xr:uid="{00000000-0005-0000-0000-000012150000}"/>
    <cellStyle name="Normal 11 2 13 2" xfId="5396" xr:uid="{00000000-0005-0000-0000-000013150000}"/>
    <cellStyle name="Normal 11 2 14" xfId="5397" xr:uid="{00000000-0005-0000-0000-000014150000}"/>
    <cellStyle name="Normal 11 2 14 2" xfId="5398" xr:uid="{00000000-0005-0000-0000-000015150000}"/>
    <cellStyle name="Normal 11 2 15" xfId="5399" xr:uid="{00000000-0005-0000-0000-000016150000}"/>
    <cellStyle name="Normal 11 2 15 2" xfId="5400" xr:uid="{00000000-0005-0000-0000-000017150000}"/>
    <cellStyle name="Normal 11 2 16" xfId="5401" xr:uid="{00000000-0005-0000-0000-000018150000}"/>
    <cellStyle name="Normal 11 2 16 2" xfId="5402" xr:uid="{00000000-0005-0000-0000-000019150000}"/>
    <cellStyle name="Normal 11 2 17" xfId="5403" xr:uid="{00000000-0005-0000-0000-00001A150000}"/>
    <cellStyle name="Normal 11 2 17 2" xfId="5404" xr:uid="{00000000-0005-0000-0000-00001B150000}"/>
    <cellStyle name="Normal 11 2 18" xfId="5405" xr:uid="{00000000-0005-0000-0000-00001C150000}"/>
    <cellStyle name="Normal 11 2 18 2" xfId="5406" xr:uid="{00000000-0005-0000-0000-00001D150000}"/>
    <cellStyle name="Normal 11 2 19" xfId="2" xr:uid="{00000000-0005-0000-0000-00001E150000}"/>
    <cellStyle name="Normal 11 2 2" xfId="5407" xr:uid="{00000000-0005-0000-0000-00001F150000}"/>
    <cellStyle name="Normal 11 2 2 2" xfId="5408" xr:uid="{00000000-0005-0000-0000-000020150000}"/>
    <cellStyle name="Normal 11 2 2 2 2" xfId="5409" xr:uid="{00000000-0005-0000-0000-000021150000}"/>
    <cellStyle name="Normal 11 2 2 3" xfId="5410" xr:uid="{00000000-0005-0000-0000-000022150000}"/>
    <cellStyle name="Normal 11 2 2 3 2" xfId="5411" xr:uid="{00000000-0005-0000-0000-000023150000}"/>
    <cellStyle name="Normal 11 2 2 4" xfId="5412" xr:uid="{00000000-0005-0000-0000-000024150000}"/>
    <cellStyle name="Normal 11 2 2 4 2" xfId="5413" xr:uid="{00000000-0005-0000-0000-000025150000}"/>
    <cellStyle name="Normal 11 2 2 5" xfId="5414" xr:uid="{00000000-0005-0000-0000-000026150000}"/>
    <cellStyle name="Normal 11 2 2 5 2" xfId="5415" xr:uid="{00000000-0005-0000-0000-000027150000}"/>
    <cellStyle name="Normal 11 2 2 6" xfId="5416" xr:uid="{00000000-0005-0000-0000-000028150000}"/>
    <cellStyle name="Normal 11 2 2 6 2" xfId="5417" xr:uid="{00000000-0005-0000-0000-000029150000}"/>
    <cellStyle name="Normal 11 2 2 7" xfId="5418" xr:uid="{00000000-0005-0000-0000-00002A150000}"/>
    <cellStyle name="Normal 11 2 20" xfId="5419" xr:uid="{00000000-0005-0000-0000-00002B150000}"/>
    <cellStyle name="Normal 11 2 21" xfId="5420" xr:uid="{00000000-0005-0000-0000-00002C150000}"/>
    <cellStyle name="Normal 11 2 3" xfId="5421" xr:uid="{00000000-0005-0000-0000-00002D150000}"/>
    <cellStyle name="Normal 11 2 3 2" xfId="5422" xr:uid="{00000000-0005-0000-0000-00002E150000}"/>
    <cellStyle name="Normal 11 2 3 2 2" xfId="5423" xr:uid="{00000000-0005-0000-0000-00002F150000}"/>
    <cellStyle name="Normal 11 2 3 3" xfId="5424" xr:uid="{00000000-0005-0000-0000-000030150000}"/>
    <cellStyle name="Normal 11 2 3 3 2" xfId="5425" xr:uid="{00000000-0005-0000-0000-000031150000}"/>
    <cellStyle name="Normal 11 2 3 4" xfId="5426" xr:uid="{00000000-0005-0000-0000-000032150000}"/>
    <cellStyle name="Normal 11 2 3 4 2" xfId="5427" xr:uid="{00000000-0005-0000-0000-000033150000}"/>
    <cellStyle name="Normal 11 2 3 5" xfId="5428" xr:uid="{00000000-0005-0000-0000-000034150000}"/>
    <cellStyle name="Normal 11 2 3 5 2" xfId="5429" xr:uid="{00000000-0005-0000-0000-000035150000}"/>
    <cellStyle name="Normal 11 2 3 6" xfId="5430" xr:uid="{00000000-0005-0000-0000-000036150000}"/>
    <cellStyle name="Normal 11 2 3 6 2" xfId="5431" xr:uid="{00000000-0005-0000-0000-000037150000}"/>
    <cellStyle name="Normal 11 2 3 7" xfId="5432" xr:uid="{00000000-0005-0000-0000-000038150000}"/>
    <cellStyle name="Normal 11 2 4" xfId="5433" xr:uid="{00000000-0005-0000-0000-000039150000}"/>
    <cellStyle name="Normal 11 2 4 2" xfId="5434" xr:uid="{00000000-0005-0000-0000-00003A150000}"/>
    <cellStyle name="Normal 11 2 4 2 2" xfId="5435" xr:uid="{00000000-0005-0000-0000-00003B150000}"/>
    <cellStyle name="Normal 11 2 4 3" xfId="5436" xr:uid="{00000000-0005-0000-0000-00003C150000}"/>
    <cellStyle name="Normal 11 2 4 3 2" xfId="5437" xr:uid="{00000000-0005-0000-0000-00003D150000}"/>
    <cellStyle name="Normal 11 2 4 4" xfId="5438" xr:uid="{00000000-0005-0000-0000-00003E150000}"/>
    <cellStyle name="Normal 11 2 4 4 2" xfId="5439" xr:uid="{00000000-0005-0000-0000-00003F150000}"/>
    <cellStyle name="Normal 11 2 4 5" xfId="5440" xr:uid="{00000000-0005-0000-0000-000040150000}"/>
    <cellStyle name="Normal 11 2 4 5 2" xfId="5441" xr:uid="{00000000-0005-0000-0000-000041150000}"/>
    <cellStyle name="Normal 11 2 4 6" xfId="5442" xr:uid="{00000000-0005-0000-0000-000042150000}"/>
    <cellStyle name="Normal 11 2 4 6 2" xfId="5443" xr:uid="{00000000-0005-0000-0000-000043150000}"/>
    <cellStyle name="Normal 11 2 4 7" xfId="5444" xr:uid="{00000000-0005-0000-0000-000044150000}"/>
    <cellStyle name="Normal 11 2 5" xfId="5445" xr:uid="{00000000-0005-0000-0000-000045150000}"/>
    <cellStyle name="Normal 11 2 5 2" xfId="5446" xr:uid="{00000000-0005-0000-0000-000046150000}"/>
    <cellStyle name="Normal 11 2 5 2 2" xfId="5447" xr:uid="{00000000-0005-0000-0000-000047150000}"/>
    <cellStyle name="Normal 11 2 5 3" xfId="5448" xr:uid="{00000000-0005-0000-0000-000048150000}"/>
    <cellStyle name="Normal 11 2 5 3 2" xfId="5449" xr:uid="{00000000-0005-0000-0000-000049150000}"/>
    <cellStyle name="Normal 11 2 5 4" xfId="5450" xr:uid="{00000000-0005-0000-0000-00004A150000}"/>
    <cellStyle name="Normal 11 2 5 4 2" xfId="5451" xr:uid="{00000000-0005-0000-0000-00004B150000}"/>
    <cellStyle name="Normal 11 2 5 5" xfId="5452" xr:uid="{00000000-0005-0000-0000-00004C150000}"/>
    <cellStyle name="Normal 11 2 5 5 2" xfId="5453" xr:uid="{00000000-0005-0000-0000-00004D150000}"/>
    <cellStyle name="Normal 11 2 5 6" xfId="5454" xr:uid="{00000000-0005-0000-0000-00004E150000}"/>
    <cellStyle name="Normal 11 2 5 6 2" xfId="5455" xr:uid="{00000000-0005-0000-0000-00004F150000}"/>
    <cellStyle name="Normal 11 2 5 7" xfId="5456" xr:uid="{00000000-0005-0000-0000-000050150000}"/>
    <cellStyle name="Normal 11 2 6" xfId="5457" xr:uid="{00000000-0005-0000-0000-000051150000}"/>
    <cellStyle name="Normal 11 2 6 2" xfId="5458" xr:uid="{00000000-0005-0000-0000-000052150000}"/>
    <cellStyle name="Normal 11 2 6 2 2" xfId="5459" xr:uid="{00000000-0005-0000-0000-000053150000}"/>
    <cellStyle name="Normal 11 2 6 3" xfId="5460" xr:uid="{00000000-0005-0000-0000-000054150000}"/>
    <cellStyle name="Normal 11 2 6 3 2" xfId="5461" xr:uid="{00000000-0005-0000-0000-000055150000}"/>
    <cellStyle name="Normal 11 2 6 4" xfId="5462" xr:uid="{00000000-0005-0000-0000-000056150000}"/>
    <cellStyle name="Normal 11 2 6 4 2" xfId="5463" xr:uid="{00000000-0005-0000-0000-000057150000}"/>
    <cellStyle name="Normal 11 2 6 5" xfId="5464" xr:uid="{00000000-0005-0000-0000-000058150000}"/>
    <cellStyle name="Normal 11 2 6 5 2" xfId="5465" xr:uid="{00000000-0005-0000-0000-000059150000}"/>
    <cellStyle name="Normal 11 2 6 6" xfId="5466" xr:uid="{00000000-0005-0000-0000-00005A150000}"/>
    <cellStyle name="Normal 11 2 6 6 2" xfId="5467" xr:uid="{00000000-0005-0000-0000-00005B150000}"/>
    <cellStyle name="Normal 11 2 6 7" xfId="5468" xr:uid="{00000000-0005-0000-0000-00005C150000}"/>
    <cellStyle name="Normal 11 2 7" xfId="5469" xr:uid="{00000000-0005-0000-0000-00005D150000}"/>
    <cellStyle name="Normal 11 2 7 2" xfId="5470" xr:uid="{00000000-0005-0000-0000-00005E150000}"/>
    <cellStyle name="Normal 11 2 7 2 2" xfId="5471" xr:uid="{00000000-0005-0000-0000-00005F150000}"/>
    <cellStyle name="Normal 11 2 7 3" xfId="5472" xr:uid="{00000000-0005-0000-0000-000060150000}"/>
    <cellStyle name="Normal 11 2 7 3 2" xfId="5473" xr:uid="{00000000-0005-0000-0000-000061150000}"/>
    <cellStyle name="Normal 11 2 7 4" xfId="5474" xr:uid="{00000000-0005-0000-0000-000062150000}"/>
    <cellStyle name="Normal 11 2 7 4 2" xfId="5475" xr:uid="{00000000-0005-0000-0000-000063150000}"/>
    <cellStyle name="Normal 11 2 7 5" xfId="5476" xr:uid="{00000000-0005-0000-0000-000064150000}"/>
    <cellStyle name="Normal 11 2 7 5 2" xfId="5477" xr:uid="{00000000-0005-0000-0000-000065150000}"/>
    <cellStyle name="Normal 11 2 7 6" xfId="5478" xr:uid="{00000000-0005-0000-0000-000066150000}"/>
    <cellStyle name="Normal 11 2 7 6 2" xfId="5479" xr:uid="{00000000-0005-0000-0000-000067150000}"/>
    <cellStyle name="Normal 11 2 7 7" xfId="5480" xr:uid="{00000000-0005-0000-0000-000068150000}"/>
    <cellStyle name="Normal 11 2 8" xfId="5481" xr:uid="{00000000-0005-0000-0000-000069150000}"/>
    <cellStyle name="Normal 11 2 8 2" xfId="5482" xr:uid="{00000000-0005-0000-0000-00006A150000}"/>
    <cellStyle name="Normal 11 2 9" xfId="5483" xr:uid="{00000000-0005-0000-0000-00006B150000}"/>
    <cellStyle name="Normal 11 2 9 2" xfId="5484" xr:uid="{00000000-0005-0000-0000-00006C150000}"/>
    <cellStyle name="Normal 11 20" xfId="5485" xr:uid="{00000000-0005-0000-0000-00006D150000}"/>
    <cellStyle name="Normal 11 20 2" xfId="5486" xr:uid="{00000000-0005-0000-0000-00006E150000}"/>
    <cellStyle name="Normal 11 21" xfId="5487" xr:uid="{00000000-0005-0000-0000-00006F150000}"/>
    <cellStyle name="Normal 11 21 2" xfId="5488" xr:uid="{00000000-0005-0000-0000-000070150000}"/>
    <cellStyle name="Normal 11 22" xfId="5489" xr:uid="{00000000-0005-0000-0000-000071150000}"/>
    <cellStyle name="Normal 11 22 2" xfId="5490" xr:uid="{00000000-0005-0000-0000-000072150000}"/>
    <cellStyle name="Normal 11 23" xfId="5491" xr:uid="{00000000-0005-0000-0000-000073150000}"/>
    <cellStyle name="Normal 11 23 2" xfId="5492" xr:uid="{00000000-0005-0000-0000-000074150000}"/>
    <cellStyle name="Normal 11 24" xfId="5493" xr:uid="{00000000-0005-0000-0000-000075150000}"/>
    <cellStyle name="Normal 11 25" xfId="5494" xr:uid="{00000000-0005-0000-0000-000076150000}"/>
    <cellStyle name="Normal 11 26" xfId="5495" xr:uid="{00000000-0005-0000-0000-000077150000}"/>
    <cellStyle name="Normal 11 27" xfId="5496" xr:uid="{00000000-0005-0000-0000-000078150000}"/>
    <cellStyle name="Normal 11 3" xfId="5497" xr:uid="{00000000-0005-0000-0000-000079150000}"/>
    <cellStyle name="Normal 11 3 10" xfId="5498" xr:uid="{00000000-0005-0000-0000-00007A150000}"/>
    <cellStyle name="Normal 11 3 10 2" xfId="5499" xr:uid="{00000000-0005-0000-0000-00007B150000}"/>
    <cellStyle name="Normal 11 3 11" xfId="5500" xr:uid="{00000000-0005-0000-0000-00007C150000}"/>
    <cellStyle name="Normal 11 3 11 2" xfId="5501" xr:uid="{00000000-0005-0000-0000-00007D150000}"/>
    <cellStyle name="Normal 11 3 12" xfId="5502" xr:uid="{00000000-0005-0000-0000-00007E150000}"/>
    <cellStyle name="Normal 11 3 12 2" xfId="5503" xr:uid="{00000000-0005-0000-0000-00007F150000}"/>
    <cellStyle name="Normal 11 3 13" xfId="5504" xr:uid="{00000000-0005-0000-0000-000080150000}"/>
    <cellStyle name="Normal 11 3 13 2" xfId="5505" xr:uid="{00000000-0005-0000-0000-000081150000}"/>
    <cellStyle name="Normal 11 3 14" xfId="5506" xr:uid="{00000000-0005-0000-0000-000082150000}"/>
    <cellStyle name="Normal 11 3 14 2" xfId="5507" xr:uid="{00000000-0005-0000-0000-000083150000}"/>
    <cellStyle name="Normal 11 3 15" xfId="5508" xr:uid="{00000000-0005-0000-0000-000084150000}"/>
    <cellStyle name="Normal 11 3 15 2" xfId="5509" xr:uid="{00000000-0005-0000-0000-000085150000}"/>
    <cellStyle name="Normal 11 3 16" xfId="5510" xr:uid="{00000000-0005-0000-0000-000086150000}"/>
    <cellStyle name="Normal 11 3 16 2" xfId="5511" xr:uid="{00000000-0005-0000-0000-000087150000}"/>
    <cellStyle name="Normal 11 3 17" xfId="5512" xr:uid="{00000000-0005-0000-0000-000088150000}"/>
    <cellStyle name="Normal 11 3 17 2" xfId="5513" xr:uid="{00000000-0005-0000-0000-000089150000}"/>
    <cellStyle name="Normal 11 3 18" xfId="5514" xr:uid="{00000000-0005-0000-0000-00008A150000}"/>
    <cellStyle name="Normal 11 3 18 2" xfId="5515" xr:uid="{00000000-0005-0000-0000-00008B150000}"/>
    <cellStyle name="Normal 11 3 19" xfId="5516" xr:uid="{00000000-0005-0000-0000-00008C150000}"/>
    <cellStyle name="Normal 11 3 2" xfId="5517" xr:uid="{00000000-0005-0000-0000-00008D150000}"/>
    <cellStyle name="Normal 11 3 2 2" xfId="5518" xr:uid="{00000000-0005-0000-0000-00008E150000}"/>
    <cellStyle name="Normal 11 3 2 2 2" xfId="5519" xr:uid="{00000000-0005-0000-0000-00008F150000}"/>
    <cellStyle name="Normal 11 3 2 3" xfId="5520" xr:uid="{00000000-0005-0000-0000-000090150000}"/>
    <cellStyle name="Normal 11 3 2 3 2" xfId="5521" xr:uid="{00000000-0005-0000-0000-000091150000}"/>
    <cellStyle name="Normal 11 3 2 4" xfId="5522" xr:uid="{00000000-0005-0000-0000-000092150000}"/>
    <cellStyle name="Normal 11 3 2 4 2" xfId="5523" xr:uid="{00000000-0005-0000-0000-000093150000}"/>
    <cellStyle name="Normal 11 3 2 5" xfId="5524" xr:uid="{00000000-0005-0000-0000-000094150000}"/>
    <cellStyle name="Normal 11 3 2 5 2" xfId="5525" xr:uid="{00000000-0005-0000-0000-000095150000}"/>
    <cellStyle name="Normal 11 3 2 6" xfId="5526" xr:uid="{00000000-0005-0000-0000-000096150000}"/>
    <cellStyle name="Normal 11 3 2 6 2" xfId="5527" xr:uid="{00000000-0005-0000-0000-000097150000}"/>
    <cellStyle name="Normal 11 3 2 7" xfId="5528" xr:uid="{00000000-0005-0000-0000-000098150000}"/>
    <cellStyle name="Normal 11 3 20" xfId="5529" xr:uid="{00000000-0005-0000-0000-000099150000}"/>
    <cellStyle name="Normal 11 3 3" xfId="5530" xr:uid="{00000000-0005-0000-0000-00009A150000}"/>
    <cellStyle name="Normal 11 3 3 2" xfId="5531" xr:uid="{00000000-0005-0000-0000-00009B150000}"/>
    <cellStyle name="Normal 11 3 3 2 2" xfId="5532" xr:uid="{00000000-0005-0000-0000-00009C150000}"/>
    <cellStyle name="Normal 11 3 3 3" xfId="5533" xr:uid="{00000000-0005-0000-0000-00009D150000}"/>
    <cellStyle name="Normal 11 3 3 3 2" xfId="5534" xr:uid="{00000000-0005-0000-0000-00009E150000}"/>
    <cellStyle name="Normal 11 3 3 4" xfId="5535" xr:uid="{00000000-0005-0000-0000-00009F150000}"/>
    <cellStyle name="Normal 11 3 3 4 2" xfId="5536" xr:uid="{00000000-0005-0000-0000-0000A0150000}"/>
    <cellStyle name="Normal 11 3 3 5" xfId="5537" xr:uid="{00000000-0005-0000-0000-0000A1150000}"/>
    <cellStyle name="Normal 11 3 3 5 2" xfId="5538" xr:uid="{00000000-0005-0000-0000-0000A2150000}"/>
    <cellStyle name="Normal 11 3 3 6" xfId="5539" xr:uid="{00000000-0005-0000-0000-0000A3150000}"/>
    <cellStyle name="Normal 11 3 3 6 2" xfId="5540" xr:uid="{00000000-0005-0000-0000-0000A4150000}"/>
    <cellStyle name="Normal 11 3 3 7" xfId="5541" xr:uid="{00000000-0005-0000-0000-0000A5150000}"/>
    <cellStyle name="Normal 11 3 4" xfId="5542" xr:uid="{00000000-0005-0000-0000-0000A6150000}"/>
    <cellStyle name="Normal 11 3 4 2" xfId="5543" xr:uid="{00000000-0005-0000-0000-0000A7150000}"/>
    <cellStyle name="Normal 11 3 4 2 2" xfId="5544" xr:uid="{00000000-0005-0000-0000-0000A8150000}"/>
    <cellStyle name="Normal 11 3 4 3" xfId="5545" xr:uid="{00000000-0005-0000-0000-0000A9150000}"/>
    <cellStyle name="Normal 11 3 4 3 2" xfId="5546" xr:uid="{00000000-0005-0000-0000-0000AA150000}"/>
    <cellStyle name="Normal 11 3 4 4" xfId="5547" xr:uid="{00000000-0005-0000-0000-0000AB150000}"/>
    <cellStyle name="Normal 11 3 4 4 2" xfId="5548" xr:uid="{00000000-0005-0000-0000-0000AC150000}"/>
    <cellStyle name="Normal 11 3 4 5" xfId="5549" xr:uid="{00000000-0005-0000-0000-0000AD150000}"/>
    <cellStyle name="Normal 11 3 4 5 2" xfId="5550" xr:uid="{00000000-0005-0000-0000-0000AE150000}"/>
    <cellStyle name="Normal 11 3 4 6" xfId="5551" xr:uid="{00000000-0005-0000-0000-0000AF150000}"/>
    <cellStyle name="Normal 11 3 4 6 2" xfId="5552" xr:uid="{00000000-0005-0000-0000-0000B0150000}"/>
    <cellStyle name="Normal 11 3 4 7" xfId="5553" xr:uid="{00000000-0005-0000-0000-0000B1150000}"/>
    <cellStyle name="Normal 11 3 5" xfId="5554" xr:uid="{00000000-0005-0000-0000-0000B2150000}"/>
    <cellStyle name="Normal 11 3 5 2" xfId="5555" xr:uid="{00000000-0005-0000-0000-0000B3150000}"/>
    <cellStyle name="Normal 11 3 5 2 2" xfId="5556" xr:uid="{00000000-0005-0000-0000-0000B4150000}"/>
    <cellStyle name="Normal 11 3 5 3" xfId="5557" xr:uid="{00000000-0005-0000-0000-0000B5150000}"/>
    <cellStyle name="Normal 11 3 5 3 2" xfId="5558" xr:uid="{00000000-0005-0000-0000-0000B6150000}"/>
    <cellStyle name="Normal 11 3 5 4" xfId="5559" xr:uid="{00000000-0005-0000-0000-0000B7150000}"/>
    <cellStyle name="Normal 11 3 5 4 2" xfId="5560" xr:uid="{00000000-0005-0000-0000-0000B8150000}"/>
    <cellStyle name="Normal 11 3 5 5" xfId="5561" xr:uid="{00000000-0005-0000-0000-0000B9150000}"/>
    <cellStyle name="Normal 11 3 5 5 2" xfId="5562" xr:uid="{00000000-0005-0000-0000-0000BA150000}"/>
    <cellStyle name="Normal 11 3 5 6" xfId="5563" xr:uid="{00000000-0005-0000-0000-0000BB150000}"/>
    <cellStyle name="Normal 11 3 5 6 2" xfId="5564" xr:uid="{00000000-0005-0000-0000-0000BC150000}"/>
    <cellStyle name="Normal 11 3 5 7" xfId="5565" xr:uid="{00000000-0005-0000-0000-0000BD150000}"/>
    <cellStyle name="Normal 11 3 6" xfId="5566" xr:uid="{00000000-0005-0000-0000-0000BE150000}"/>
    <cellStyle name="Normal 11 3 6 2" xfId="5567" xr:uid="{00000000-0005-0000-0000-0000BF150000}"/>
    <cellStyle name="Normal 11 3 6 2 2" xfId="5568" xr:uid="{00000000-0005-0000-0000-0000C0150000}"/>
    <cellStyle name="Normal 11 3 6 3" xfId="5569" xr:uid="{00000000-0005-0000-0000-0000C1150000}"/>
    <cellStyle name="Normal 11 3 6 3 2" xfId="5570" xr:uid="{00000000-0005-0000-0000-0000C2150000}"/>
    <cellStyle name="Normal 11 3 6 4" xfId="5571" xr:uid="{00000000-0005-0000-0000-0000C3150000}"/>
    <cellStyle name="Normal 11 3 6 4 2" xfId="5572" xr:uid="{00000000-0005-0000-0000-0000C4150000}"/>
    <cellStyle name="Normal 11 3 6 5" xfId="5573" xr:uid="{00000000-0005-0000-0000-0000C5150000}"/>
    <cellStyle name="Normal 11 3 6 5 2" xfId="5574" xr:uid="{00000000-0005-0000-0000-0000C6150000}"/>
    <cellStyle name="Normal 11 3 6 6" xfId="5575" xr:uid="{00000000-0005-0000-0000-0000C7150000}"/>
    <cellStyle name="Normal 11 3 6 6 2" xfId="5576" xr:uid="{00000000-0005-0000-0000-0000C8150000}"/>
    <cellStyle name="Normal 11 3 6 7" xfId="5577" xr:uid="{00000000-0005-0000-0000-0000C9150000}"/>
    <cellStyle name="Normal 11 3 7" xfId="5578" xr:uid="{00000000-0005-0000-0000-0000CA150000}"/>
    <cellStyle name="Normal 11 3 7 2" xfId="5579" xr:uid="{00000000-0005-0000-0000-0000CB150000}"/>
    <cellStyle name="Normal 11 3 7 2 2" xfId="5580" xr:uid="{00000000-0005-0000-0000-0000CC150000}"/>
    <cellStyle name="Normal 11 3 7 3" xfId="5581" xr:uid="{00000000-0005-0000-0000-0000CD150000}"/>
    <cellStyle name="Normal 11 3 7 3 2" xfId="5582" xr:uid="{00000000-0005-0000-0000-0000CE150000}"/>
    <cellStyle name="Normal 11 3 7 4" xfId="5583" xr:uid="{00000000-0005-0000-0000-0000CF150000}"/>
    <cellStyle name="Normal 11 3 7 4 2" xfId="5584" xr:uid="{00000000-0005-0000-0000-0000D0150000}"/>
    <cellStyle name="Normal 11 3 7 5" xfId="5585" xr:uid="{00000000-0005-0000-0000-0000D1150000}"/>
    <cellStyle name="Normal 11 3 7 5 2" xfId="5586" xr:uid="{00000000-0005-0000-0000-0000D2150000}"/>
    <cellStyle name="Normal 11 3 7 6" xfId="5587" xr:uid="{00000000-0005-0000-0000-0000D3150000}"/>
    <cellStyle name="Normal 11 3 7 6 2" xfId="5588" xr:uid="{00000000-0005-0000-0000-0000D4150000}"/>
    <cellStyle name="Normal 11 3 7 7" xfId="5589" xr:uid="{00000000-0005-0000-0000-0000D5150000}"/>
    <cellStyle name="Normal 11 3 8" xfId="5590" xr:uid="{00000000-0005-0000-0000-0000D6150000}"/>
    <cellStyle name="Normal 11 3 8 2" xfId="5591" xr:uid="{00000000-0005-0000-0000-0000D7150000}"/>
    <cellStyle name="Normal 11 3 9" xfId="5592" xr:uid="{00000000-0005-0000-0000-0000D8150000}"/>
    <cellStyle name="Normal 11 3 9 2" xfId="5593" xr:uid="{00000000-0005-0000-0000-0000D9150000}"/>
    <cellStyle name="Normal 11 4" xfId="5594" xr:uid="{00000000-0005-0000-0000-0000DA150000}"/>
    <cellStyle name="Normal 11 4 10" xfId="5595" xr:uid="{00000000-0005-0000-0000-0000DB150000}"/>
    <cellStyle name="Normal 11 4 10 2" xfId="5596" xr:uid="{00000000-0005-0000-0000-0000DC150000}"/>
    <cellStyle name="Normal 11 4 11" xfId="5597" xr:uid="{00000000-0005-0000-0000-0000DD150000}"/>
    <cellStyle name="Normal 11 4 11 2" xfId="5598" xr:uid="{00000000-0005-0000-0000-0000DE150000}"/>
    <cellStyle name="Normal 11 4 12" xfId="5599" xr:uid="{00000000-0005-0000-0000-0000DF150000}"/>
    <cellStyle name="Normal 11 4 12 2" xfId="5600" xr:uid="{00000000-0005-0000-0000-0000E0150000}"/>
    <cellStyle name="Normal 11 4 13" xfId="5601" xr:uid="{00000000-0005-0000-0000-0000E1150000}"/>
    <cellStyle name="Normal 11 4 13 2" xfId="5602" xr:uid="{00000000-0005-0000-0000-0000E2150000}"/>
    <cellStyle name="Normal 11 4 14" xfId="5603" xr:uid="{00000000-0005-0000-0000-0000E3150000}"/>
    <cellStyle name="Normal 11 4 14 2" xfId="5604" xr:uid="{00000000-0005-0000-0000-0000E4150000}"/>
    <cellStyle name="Normal 11 4 15" xfId="5605" xr:uid="{00000000-0005-0000-0000-0000E5150000}"/>
    <cellStyle name="Normal 11 4 15 2" xfId="5606" xr:uid="{00000000-0005-0000-0000-0000E6150000}"/>
    <cellStyle name="Normal 11 4 16" xfId="5607" xr:uid="{00000000-0005-0000-0000-0000E7150000}"/>
    <cellStyle name="Normal 11 4 16 2" xfId="5608" xr:uid="{00000000-0005-0000-0000-0000E8150000}"/>
    <cellStyle name="Normal 11 4 17" xfId="5609" xr:uid="{00000000-0005-0000-0000-0000E9150000}"/>
    <cellStyle name="Normal 11 4 17 2" xfId="5610" xr:uid="{00000000-0005-0000-0000-0000EA150000}"/>
    <cellStyle name="Normal 11 4 18" xfId="5611" xr:uid="{00000000-0005-0000-0000-0000EB150000}"/>
    <cellStyle name="Normal 11 4 18 2" xfId="5612" xr:uid="{00000000-0005-0000-0000-0000EC150000}"/>
    <cellStyle name="Normal 11 4 19" xfId="5613" xr:uid="{00000000-0005-0000-0000-0000ED150000}"/>
    <cellStyle name="Normal 11 4 2" xfId="5614" xr:uid="{00000000-0005-0000-0000-0000EE150000}"/>
    <cellStyle name="Normal 11 4 2 2" xfId="5615" xr:uid="{00000000-0005-0000-0000-0000EF150000}"/>
    <cellStyle name="Normal 11 4 2 2 2" xfId="5616" xr:uid="{00000000-0005-0000-0000-0000F0150000}"/>
    <cellStyle name="Normal 11 4 2 3" xfId="5617" xr:uid="{00000000-0005-0000-0000-0000F1150000}"/>
    <cellStyle name="Normal 11 4 2 3 2" xfId="5618" xr:uid="{00000000-0005-0000-0000-0000F2150000}"/>
    <cellStyle name="Normal 11 4 2 4" xfId="5619" xr:uid="{00000000-0005-0000-0000-0000F3150000}"/>
    <cellStyle name="Normal 11 4 2 4 2" xfId="5620" xr:uid="{00000000-0005-0000-0000-0000F4150000}"/>
    <cellStyle name="Normal 11 4 2 5" xfId="5621" xr:uid="{00000000-0005-0000-0000-0000F5150000}"/>
    <cellStyle name="Normal 11 4 2 5 2" xfId="5622" xr:uid="{00000000-0005-0000-0000-0000F6150000}"/>
    <cellStyle name="Normal 11 4 2 6" xfId="5623" xr:uid="{00000000-0005-0000-0000-0000F7150000}"/>
    <cellStyle name="Normal 11 4 2 6 2" xfId="5624" xr:uid="{00000000-0005-0000-0000-0000F8150000}"/>
    <cellStyle name="Normal 11 4 2 7" xfId="5625" xr:uid="{00000000-0005-0000-0000-0000F9150000}"/>
    <cellStyle name="Normal 11 4 3" xfId="5626" xr:uid="{00000000-0005-0000-0000-0000FA150000}"/>
    <cellStyle name="Normal 11 4 3 2" xfId="5627" xr:uid="{00000000-0005-0000-0000-0000FB150000}"/>
    <cellStyle name="Normal 11 4 3 2 2" xfId="5628" xr:uid="{00000000-0005-0000-0000-0000FC150000}"/>
    <cellStyle name="Normal 11 4 3 3" xfId="5629" xr:uid="{00000000-0005-0000-0000-0000FD150000}"/>
    <cellStyle name="Normal 11 4 3 3 2" xfId="5630" xr:uid="{00000000-0005-0000-0000-0000FE150000}"/>
    <cellStyle name="Normal 11 4 3 4" xfId="5631" xr:uid="{00000000-0005-0000-0000-0000FF150000}"/>
    <cellStyle name="Normal 11 4 3 4 2" xfId="5632" xr:uid="{00000000-0005-0000-0000-000000160000}"/>
    <cellStyle name="Normal 11 4 3 5" xfId="5633" xr:uid="{00000000-0005-0000-0000-000001160000}"/>
    <cellStyle name="Normal 11 4 3 5 2" xfId="5634" xr:uid="{00000000-0005-0000-0000-000002160000}"/>
    <cellStyle name="Normal 11 4 3 6" xfId="5635" xr:uid="{00000000-0005-0000-0000-000003160000}"/>
    <cellStyle name="Normal 11 4 3 6 2" xfId="5636" xr:uid="{00000000-0005-0000-0000-000004160000}"/>
    <cellStyle name="Normal 11 4 3 7" xfId="5637" xr:uid="{00000000-0005-0000-0000-000005160000}"/>
    <cellStyle name="Normal 11 4 4" xfId="5638" xr:uid="{00000000-0005-0000-0000-000006160000}"/>
    <cellStyle name="Normal 11 4 4 2" xfId="5639" xr:uid="{00000000-0005-0000-0000-000007160000}"/>
    <cellStyle name="Normal 11 4 4 2 2" xfId="5640" xr:uid="{00000000-0005-0000-0000-000008160000}"/>
    <cellStyle name="Normal 11 4 4 3" xfId="5641" xr:uid="{00000000-0005-0000-0000-000009160000}"/>
    <cellStyle name="Normal 11 4 4 3 2" xfId="5642" xr:uid="{00000000-0005-0000-0000-00000A160000}"/>
    <cellStyle name="Normal 11 4 4 4" xfId="5643" xr:uid="{00000000-0005-0000-0000-00000B160000}"/>
    <cellStyle name="Normal 11 4 4 4 2" xfId="5644" xr:uid="{00000000-0005-0000-0000-00000C160000}"/>
    <cellStyle name="Normal 11 4 4 5" xfId="5645" xr:uid="{00000000-0005-0000-0000-00000D160000}"/>
    <cellStyle name="Normal 11 4 4 5 2" xfId="5646" xr:uid="{00000000-0005-0000-0000-00000E160000}"/>
    <cellStyle name="Normal 11 4 4 6" xfId="5647" xr:uid="{00000000-0005-0000-0000-00000F160000}"/>
    <cellStyle name="Normal 11 4 4 6 2" xfId="5648" xr:uid="{00000000-0005-0000-0000-000010160000}"/>
    <cellStyle name="Normal 11 4 4 7" xfId="5649" xr:uid="{00000000-0005-0000-0000-000011160000}"/>
    <cellStyle name="Normal 11 4 5" xfId="5650" xr:uid="{00000000-0005-0000-0000-000012160000}"/>
    <cellStyle name="Normal 11 4 5 2" xfId="5651" xr:uid="{00000000-0005-0000-0000-000013160000}"/>
    <cellStyle name="Normal 11 4 5 2 2" xfId="5652" xr:uid="{00000000-0005-0000-0000-000014160000}"/>
    <cellStyle name="Normal 11 4 5 3" xfId="5653" xr:uid="{00000000-0005-0000-0000-000015160000}"/>
    <cellStyle name="Normal 11 4 5 3 2" xfId="5654" xr:uid="{00000000-0005-0000-0000-000016160000}"/>
    <cellStyle name="Normal 11 4 5 4" xfId="5655" xr:uid="{00000000-0005-0000-0000-000017160000}"/>
    <cellStyle name="Normal 11 4 5 4 2" xfId="5656" xr:uid="{00000000-0005-0000-0000-000018160000}"/>
    <cellStyle name="Normal 11 4 5 5" xfId="5657" xr:uid="{00000000-0005-0000-0000-000019160000}"/>
    <cellStyle name="Normal 11 4 5 5 2" xfId="5658" xr:uid="{00000000-0005-0000-0000-00001A160000}"/>
    <cellStyle name="Normal 11 4 5 6" xfId="5659" xr:uid="{00000000-0005-0000-0000-00001B160000}"/>
    <cellStyle name="Normal 11 4 5 6 2" xfId="5660" xr:uid="{00000000-0005-0000-0000-00001C160000}"/>
    <cellStyle name="Normal 11 4 5 7" xfId="5661" xr:uid="{00000000-0005-0000-0000-00001D160000}"/>
    <cellStyle name="Normal 11 4 6" xfId="5662" xr:uid="{00000000-0005-0000-0000-00001E160000}"/>
    <cellStyle name="Normal 11 4 6 2" xfId="5663" xr:uid="{00000000-0005-0000-0000-00001F160000}"/>
    <cellStyle name="Normal 11 4 6 2 2" xfId="5664" xr:uid="{00000000-0005-0000-0000-000020160000}"/>
    <cellStyle name="Normal 11 4 6 3" xfId="5665" xr:uid="{00000000-0005-0000-0000-000021160000}"/>
    <cellStyle name="Normal 11 4 6 3 2" xfId="5666" xr:uid="{00000000-0005-0000-0000-000022160000}"/>
    <cellStyle name="Normal 11 4 6 4" xfId="5667" xr:uid="{00000000-0005-0000-0000-000023160000}"/>
    <cellStyle name="Normal 11 4 6 4 2" xfId="5668" xr:uid="{00000000-0005-0000-0000-000024160000}"/>
    <cellStyle name="Normal 11 4 6 5" xfId="5669" xr:uid="{00000000-0005-0000-0000-000025160000}"/>
    <cellStyle name="Normal 11 4 6 5 2" xfId="5670" xr:uid="{00000000-0005-0000-0000-000026160000}"/>
    <cellStyle name="Normal 11 4 6 6" xfId="5671" xr:uid="{00000000-0005-0000-0000-000027160000}"/>
    <cellStyle name="Normal 11 4 6 6 2" xfId="5672" xr:uid="{00000000-0005-0000-0000-000028160000}"/>
    <cellStyle name="Normal 11 4 6 7" xfId="5673" xr:uid="{00000000-0005-0000-0000-000029160000}"/>
    <cellStyle name="Normal 11 4 7" xfId="5674" xr:uid="{00000000-0005-0000-0000-00002A160000}"/>
    <cellStyle name="Normal 11 4 7 2" xfId="5675" xr:uid="{00000000-0005-0000-0000-00002B160000}"/>
    <cellStyle name="Normal 11 4 7 2 2" xfId="5676" xr:uid="{00000000-0005-0000-0000-00002C160000}"/>
    <cellStyle name="Normal 11 4 7 3" xfId="5677" xr:uid="{00000000-0005-0000-0000-00002D160000}"/>
    <cellStyle name="Normal 11 4 7 3 2" xfId="5678" xr:uid="{00000000-0005-0000-0000-00002E160000}"/>
    <cellStyle name="Normal 11 4 7 4" xfId="5679" xr:uid="{00000000-0005-0000-0000-00002F160000}"/>
    <cellStyle name="Normal 11 4 7 4 2" xfId="5680" xr:uid="{00000000-0005-0000-0000-000030160000}"/>
    <cellStyle name="Normal 11 4 7 5" xfId="5681" xr:uid="{00000000-0005-0000-0000-000031160000}"/>
    <cellStyle name="Normal 11 4 7 5 2" xfId="5682" xr:uid="{00000000-0005-0000-0000-000032160000}"/>
    <cellStyle name="Normal 11 4 7 6" xfId="5683" xr:uid="{00000000-0005-0000-0000-000033160000}"/>
    <cellStyle name="Normal 11 4 7 6 2" xfId="5684" xr:uid="{00000000-0005-0000-0000-000034160000}"/>
    <cellStyle name="Normal 11 4 7 7" xfId="5685" xr:uid="{00000000-0005-0000-0000-000035160000}"/>
    <cellStyle name="Normal 11 4 8" xfId="5686" xr:uid="{00000000-0005-0000-0000-000036160000}"/>
    <cellStyle name="Normal 11 4 8 2" xfId="5687" xr:uid="{00000000-0005-0000-0000-000037160000}"/>
    <cellStyle name="Normal 11 4 9" xfId="5688" xr:uid="{00000000-0005-0000-0000-000038160000}"/>
    <cellStyle name="Normal 11 4 9 2" xfId="5689" xr:uid="{00000000-0005-0000-0000-000039160000}"/>
    <cellStyle name="Normal 11 5" xfId="5690" xr:uid="{00000000-0005-0000-0000-00003A160000}"/>
    <cellStyle name="Normal 11 5 10" xfId="5691" xr:uid="{00000000-0005-0000-0000-00003B160000}"/>
    <cellStyle name="Normal 11 5 10 2" xfId="5692" xr:uid="{00000000-0005-0000-0000-00003C160000}"/>
    <cellStyle name="Normal 11 5 11" xfId="5693" xr:uid="{00000000-0005-0000-0000-00003D160000}"/>
    <cellStyle name="Normal 11 5 11 2" xfId="5694" xr:uid="{00000000-0005-0000-0000-00003E160000}"/>
    <cellStyle name="Normal 11 5 12" xfId="5695" xr:uid="{00000000-0005-0000-0000-00003F160000}"/>
    <cellStyle name="Normal 11 5 12 2" xfId="5696" xr:uid="{00000000-0005-0000-0000-000040160000}"/>
    <cellStyle name="Normal 11 5 13" xfId="5697" xr:uid="{00000000-0005-0000-0000-000041160000}"/>
    <cellStyle name="Normal 11 5 13 2" xfId="5698" xr:uid="{00000000-0005-0000-0000-000042160000}"/>
    <cellStyle name="Normal 11 5 14" xfId="5699" xr:uid="{00000000-0005-0000-0000-000043160000}"/>
    <cellStyle name="Normal 11 5 14 2" xfId="5700" xr:uid="{00000000-0005-0000-0000-000044160000}"/>
    <cellStyle name="Normal 11 5 15" xfId="5701" xr:uid="{00000000-0005-0000-0000-000045160000}"/>
    <cellStyle name="Normal 11 5 15 2" xfId="5702" xr:uid="{00000000-0005-0000-0000-000046160000}"/>
    <cellStyle name="Normal 11 5 16" xfId="5703" xr:uid="{00000000-0005-0000-0000-000047160000}"/>
    <cellStyle name="Normal 11 5 16 2" xfId="5704" xr:uid="{00000000-0005-0000-0000-000048160000}"/>
    <cellStyle name="Normal 11 5 17" xfId="5705" xr:uid="{00000000-0005-0000-0000-000049160000}"/>
    <cellStyle name="Normal 11 5 17 2" xfId="5706" xr:uid="{00000000-0005-0000-0000-00004A160000}"/>
    <cellStyle name="Normal 11 5 18" xfId="5707" xr:uid="{00000000-0005-0000-0000-00004B160000}"/>
    <cellStyle name="Normal 11 5 18 2" xfId="5708" xr:uid="{00000000-0005-0000-0000-00004C160000}"/>
    <cellStyle name="Normal 11 5 19" xfId="5709" xr:uid="{00000000-0005-0000-0000-00004D160000}"/>
    <cellStyle name="Normal 11 5 2" xfId="5710" xr:uid="{00000000-0005-0000-0000-00004E160000}"/>
    <cellStyle name="Normal 11 5 2 2" xfId="5711" xr:uid="{00000000-0005-0000-0000-00004F160000}"/>
    <cellStyle name="Normal 11 5 2 2 2" xfId="5712" xr:uid="{00000000-0005-0000-0000-000050160000}"/>
    <cellStyle name="Normal 11 5 2 3" xfId="5713" xr:uid="{00000000-0005-0000-0000-000051160000}"/>
    <cellStyle name="Normal 11 5 2 3 2" xfId="5714" xr:uid="{00000000-0005-0000-0000-000052160000}"/>
    <cellStyle name="Normal 11 5 2 4" xfId="5715" xr:uid="{00000000-0005-0000-0000-000053160000}"/>
    <cellStyle name="Normal 11 5 2 4 2" xfId="5716" xr:uid="{00000000-0005-0000-0000-000054160000}"/>
    <cellStyle name="Normal 11 5 2 5" xfId="5717" xr:uid="{00000000-0005-0000-0000-000055160000}"/>
    <cellStyle name="Normal 11 5 2 5 2" xfId="5718" xr:uid="{00000000-0005-0000-0000-000056160000}"/>
    <cellStyle name="Normal 11 5 2 6" xfId="5719" xr:uid="{00000000-0005-0000-0000-000057160000}"/>
    <cellStyle name="Normal 11 5 2 6 2" xfId="5720" xr:uid="{00000000-0005-0000-0000-000058160000}"/>
    <cellStyle name="Normal 11 5 2 7" xfId="5721" xr:uid="{00000000-0005-0000-0000-000059160000}"/>
    <cellStyle name="Normal 11 5 3" xfId="5722" xr:uid="{00000000-0005-0000-0000-00005A160000}"/>
    <cellStyle name="Normal 11 5 3 2" xfId="5723" xr:uid="{00000000-0005-0000-0000-00005B160000}"/>
    <cellStyle name="Normal 11 5 3 2 2" xfId="5724" xr:uid="{00000000-0005-0000-0000-00005C160000}"/>
    <cellStyle name="Normal 11 5 3 3" xfId="5725" xr:uid="{00000000-0005-0000-0000-00005D160000}"/>
    <cellStyle name="Normal 11 5 3 3 2" xfId="5726" xr:uid="{00000000-0005-0000-0000-00005E160000}"/>
    <cellStyle name="Normal 11 5 3 4" xfId="5727" xr:uid="{00000000-0005-0000-0000-00005F160000}"/>
    <cellStyle name="Normal 11 5 3 4 2" xfId="5728" xr:uid="{00000000-0005-0000-0000-000060160000}"/>
    <cellStyle name="Normal 11 5 3 5" xfId="5729" xr:uid="{00000000-0005-0000-0000-000061160000}"/>
    <cellStyle name="Normal 11 5 3 5 2" xfId="5730" xr:uid="{00000000-0005-0000-0000-000062160000}"/>
    <cellStyle name="Normal 11 5 3 6" xfId="5731" xr:uid="{00000000-0005-0000-0000-000063160000}"/>
    <cellStyle name="Normal 11 5 3 6 2" xfId="5732" xr:uid="{00000000-0005-0000-0000-000064160000}"/>
    <cellStyle name="Normal 11 5 3 7" xfId="5733" xr:uid="{00000000-0005-0000-0000-000065160000}"/>
    <cellStyle name="Normal 11 5 4" xfId="5734" xr:uid="{00000000-0005-0000-0000-000066160000}"/>
    <cellStyle name="Normal 11 5 4 2" xfId="5735" xr:uid="{00000000-0005-0000-0000-000067160000}"/>
    <cellStyle name="Normal 11 5 4 2 2" xfId="5736" xr:uid="{00000000-0005-0000-0000-000068160000}"/>
    <cellStyle name="Normal 11 5 4 3" xfId="5737" xr:uid="{00000000-0005-0000-0000-000069160000}"/>
    <cellStyle name="Normal 11 5 4 3 2" xfId="5738" xr:uid="{00000000-0005-0000-0000-00006A160000}"/>
    <cellStyle name="Normal 11 5 4 4" xfId="5739" xr:uid="{00000000-0005-0000-0000-00006B160000}"/>
    <cellStyle name="Normal 11 5 4 4 2" xfId="5740" xr:uid="{00000000-0005-0000-0000-00006C160000}"/>
    <cellStyle name="Normal 11 5 4 5" xfId="5741" xr:uid="{00000000-0005-0000-0000-00006D160000}"/>
    <cellStyle name="Normal 11 5 4 5 2" xfId="5742" xr:uid="{00000000-0005-0000-0000-00006E160000}"/>
    <cellStyle name="Normal 11 5 4 6" xfId="5743" xr:uid="{00000000-0005-0000-0000-00006F160000}"/>
    <cellStyle name="Normal 11 5 4 6 2" xfId="5744" xr:uid="{00000000-0005-0000-0000-000070160000}"/>
    <cellStyle name="Normal 11 5 4 7" xfId="5745" xr:uid="{00000000-0005-0000-0000-000071160000}"/>
    <cellStyle name="Normal 11 5 5" xfId="5746" xr:uid="{00000000-0005-0000-0000-000072160000}"/>
    <cellStyle name="Normal 11 5 5 2" xfId="5747" xr:uid="{00000000-0005-0000-0000-000073160000}"/>
    <cellStyle name="Normal 11 5 5 2 2" xfId="5748" xr:uid="{00000000-0005-0000-0000-000074160000}"/>
    <cellStyle name="Normal 11 5 5 3" xfId="5749" xr:uid="{00000000-0005-0000-0000-000075160000}"/>
    <cellStyle name="Normal 11 5 5 3 2" xfId="5750" xr:uid="{00000000-0005-0000-0000-000076160000}"/>
    <cellStyle name="Normal 11 5 5 4" xfId="5751" xr:uid="{00000000-0005-0000-0000-000077160000}"/>
    <cellStyle name="Normal 11 5 5 4 2" xfId="5752" xr:uid="{00000000-0005-0000-0000-000078160000}"/>
    <cellStyle name="Normal 11 5 5 5" xfId="5753" xr:uid="{00000000-0005-0000-0000-000079160000}"/>
    <cellStyle name="Normal 11 5 5 5 2" xfId="5754" xr:uid="{00000000-0005-0000-0000-00007A160000}"/>
    <cellStyle name="Normal 11 5 5 6" xfId="5755" xr:uid="{00000000-0005-0000-0000-00007B160000}"/>
    <cellStyle name="Normal 11 5 5 6 2" xfId="5756" xr:uid="{00000000-0005-0000-0000-00007C160000}"/>
    <cellStyle name="Normal 11 5 5 7" xfId="5757" xr:uid="{00000000-0005-0000-0000-00007D160000}"/>
    <cellStyle name="Normal 11 5 6" xfId="5758" xr:uid="{00000000-0005-0000-0000-00007E160000}"/>
    <cellStyle name="Normal 11 5 6 2" xfId="5759" xr:uid="{00000000-0005-0000-0000-00007F160000}"/>
    <cellStyle name="Normal 11 5 6 2 2" xfId="5760" xr:uid="{00000000-0005-0000-0000-000080160000}"/>
    <cellStyle name="Normal 11 5 6 3" xfId="5761" xr:uid="{00000000-0005-0000-0000-000081160000}"/>
    <cellStyle name="Normal 11 5 6 3 2" xfId="5762" xr:uid="{00000000-0005-0000-0000-000082160000}"/>
    <cellStyle name="Normal 11 5 6 4" xfId="5763" xr:uid="{00000000-0005-0000-0000-000083160000}"/>
    <cellStyle name="Normal 11 5 6 4 2" xfId="5764" xr:uid="{00000000-0005-0000-0000-000084160000}"/>
    <cellStyle name="Normal 11 5 6 5" xfId="5765" xr:uid="{00000000-0005-0000-0000-000085160000}"/>
    <cellStyle name="Normal 11 5 6 5 2" xfId="5766" xr:uid="{00000000-0005-0000-0000-000086160000}"/>
    <cellStyle name="Normal 11 5 6 6" xfId="5767" xr:uid="{00000000-0005-0000-0000-000087160000}"/>
    <cellStyle name="Normal 11 5 6 6 2" xfId="5768" xr:uid="{00000000-0005-0000-0000-000088160000}"/>
    <cellStyle name="Normal 11 5 6 7" xfId="5769" xr:uid="{00000000-0005-0000-0000-000089160000}"/>
    <cellStyle name="Normal 11 5 7" xfId="5770" xr:uid="{00000000-0005-0000-0000-00008A160000}"/>
    <cellStyle name="Normal 11 5 7 2" xfId="5771" xr:uid="{00000000-0005-0000-0000-00008B160000}"/>
    <cellStyle name="Normal 11 5 7 2 2" xfId="5772" xr:uid="{00000000-0005-0000-0000-00008C160000}"/>
    <cellStyle name="Normal 11 5 7 3" xfId="5773" xr:uid="{00000000-0005-0000-0000-00008D160000}"/>
    <cellStyle name="Normal 11 5 7 3 2" xfId="5774" xr:uid="{00000000-0005-0000-0000-00008E160000}"/>
    <cellStyle name="Normal 11 5 7 4" xfId="5775" xr:uid="{00000000-0005-0000-0000-00008F160000}"/>
    <cellStyle name="Normal 11 5 7 4 2" xfId="5776" xr:uid="{00000000-0005-0000-0000-000090160000}"/>
    <cellStyle name="Normal 11 5 7 5" xfId="5777" xr:uid="{00000000-0005-0000-0000-000091160000}"/>
    <cellStyle name="Normal 11 5 7 5 2" xfId="5778" xr:uid="{00000000-0005-0000-0000-000092160000}"/>
    <cellStyle name="Normal 11 5 7 6" xfId="5779" xr:uid="{00000000-0005-0000-0000-000093160000}"/>
    <cellStyle name="Normal 11 5 7 6 2" xfId="5780" xr:uid="{00000000-0005-0000-0000-000094160000}"/>
    <cellStyle name="Normal 11 5 7 7" xfId="5781" xr:uid="{00000000-0005-0000-0000-000095160000}"/>
    <cellStyle name="Normal 11 5 8" xfId="5782" xr:uid="{00000000-0005-0000-0000-000096160000}"/>
    <cellStyle name="Normal 11 5 8 2" xfId="5783" xr:uid="{00000000-0005-0000-0000-000097160000}"/>
    <cellStyle name="Normal 11 5 9" xfId="5784" xr:uid="{00000000-0005-0000-0000-000098160000}"/>
    <cellStyle name="Normal 11 5 9 2" xfId="5785" xr:uid="{00000000-0005-0000-0000-000099160000}"/>
    <cellStyle name="Normal 11 6" xfId="5786" xr:uid="{00000000-0005-0000-0000-00009A160000}"/>
    <cellStyle name="Normal 11 6 2" xfId="5787" xr:uid="{00000000-0005-0000-0000-00009B160000}"/>
    <cellStyle name="Normal 11 6 2 2" xfId="5788" xr:uid="{00000000-0005-0000-0000-00009C160000}"/>
    <cellStyle name="Normal 11 6 3" xfId="5789" xr:uid="{00000000-0005-0000-0000-00009D160000}"/>
    <cellStyle name="Normal 11 6 3 2" xfId="5790" xr:uid="{00000000-0005-0000-0000-00009E160000}"/>
    <cellStyle name="Normal 11 6 4" xfId="5791" xr:uid="{00000000-0005-0000-0000-00009F160000}"/>
    <cellStyle name="Normal 11 6 4 2" xfId="5792" xr:uid="{00000000-0005-0000-0000-0000A0160000}"/>
    <cellStyle name="Normal 11 6 5" xfId="5793" xr:uid="{00000000-0005-0000-0000-0000A1160000}"/>
    <cellStyle name="Normal 11 6 5 2" xfId="5794" xr:uid="{00000000-0005-0000-0000-0000A2160000}"/>
    <cellStyle name="Normal 11 6 6" xfId="5795" xr:uid="{00000000-0005-0000-0000-0000A3160000}"/>
    <cellStyle name="Normal 11 6 6 2" xfId="5796" xr:uid="{00000000-0005-0000-0000-0000A4160000}"/>
    <cellStyle name="Normal 11 6 7" xfId="5797" xr:uid="{00000000-0005-0000-0000-0000A5160000}"/>
    <cellStyle name="Normal 11 7" xfId="5798" xr:uid="{00000000-0005-0000-0000-0000A6160000}"/>
    <cellStyle name="Normal 11 7 2" xfId="5799" xr:uid="{00000000-0005-0000-0000-0000A7160000}"/>
    <cellStyle name="Normal 11 7 2 2" xfId="5800" xr:uid="{00000000-0005-0000-0000-0000A8160000}"/>
    <cellStyle name="Normal 11 7 3" xfId="5801" xr:uid="{00000000-0005-0000-0000-0000A9160000}"/>
    <cellStyle name="Normal 11 7 3 2" xfId="5802" xr:uid="{00000000-0005-0000-0000-0000AA160000}"/>
    <cellStyle name="Normal 11 7 4" xfId="5803" xr:uid="{00000000-0005-0000-0000-0000AB160000}"/>
    <cellStyle name="Normal 11 7 4 2" xfId="5804" xr:uid="{00000000-0005-0000-0000-0000AC160000}"/>
    <cellStyle name="Normal 11 7 5" xfId="5805" xr:uid="{00000000-0005-0000-0000-0000AD160000}"/>
    <cellStyle name="Normal 11 7 5 2" xfId="5806" xr:uid="{00000000-0005-0000-0000-0000AE160000}"/>
    <cellStyle name="Normal 11 7 6" xfId="5807" xr:uid="{00000000-0005-0000-0000-0000AF160000}"/>
    <cellStyle name="Normal 11 7 6 2" xfId="5808" xr:uid="{00000000-0005-0000-0000-0000B0160000}"/>
    <cellStyle name="Normal 11 7 7" xfId="5809" xr:uid="{00000000-0005-0000-0000-0000B1160000}"/>
    <cellStyle name="Normal 11 8" xfId="5810" xr:uid="{00000000-0005-0000-0000-0000B2160000}"/>
    <cellStyle name="Normal 11 8 2" xfId="5811" xr:uid="{00000000-0005-0000-0000-0000B3160000}"/>
    <cellStyle name="Normal 11 8 2 2" xfId="5812" xr:uid="{00000000-0005-0000-0000-0000B4160000}"/>
    <cellStyle name="Normal 11 8 3" xfId="5813" xr:uid="{00000000-0005-0000-0000-0000B5160000}"/>
    <cellStyle name="Normal 11 8 3 2" xfId="5814" xr:uid="{00000000-0005-0000-0000-0000B6160000}"/>
    <cellStyle name="Normal 11 8 4" xfId="5815" xr:uid="{00000000-0005-0000-0000-0000B7160000}"/>
    <cellStyle name="Normal 11 8 4 2" xfId="5816" xr:uid="{00000000-0005-0000-0000-0000B8160000}"/>
    <cellStyle name="Normal 11 8 5" xfId="5817" xr:uid="{00000000-0005-0000-0000-0000B9160000}"/>
    <cellStyle name="Normal 11 8 5 2" xfId="5818" xr:uid="{00000000-0005-0000-0000-0000BA160000}"/>
    <cellStyle name="Normal 11 8 6" xfId="5819" xr:uid="{00000000-0005-0000-0000-0000BB160000}"/>
    <cellStyle name="Normal 11 8 6 2" xfId="5820" xr:uid="{00000000-0005-0000-0000-0000BC160000}"/>
    <cellStyle name="Normal 11 8 7" xfId="5821" xr:uid="{00000000-0005-0000-0000-0000BD160000}"/>
    <cellStyle name="Normal 11 9" xfId="5822" xr:uid="{00000000-0005-0000-0000-0000BE160000}"/>
    <cellStyle name="Normal 11 9 2" xfId="5823" xr:uid="{00000000-0005-0000-0000-0000BF160000}"/>
    <cellStyle name="Normal 11 9 2 2" xfId="5824" xr:uid="{00000000-0005-0000-0000-0000C0160000}"/>
    <cellStyle name="Normal 11 9 3" xfId="5825" xr:uid="{00000000-0005-0000-0000-0000C1160000}"/>
    <cellStyle name="Normal 11 9 3 2" xfId="5826" xr:uid="{00000000-0005-0000-0000-0000C2160000}"/>
    <cellStyle name="Normal 11 9 4" xfId="5827" xr:uid="{00000000-0005-0000-0000-0000C3160000}"/>
    <cellStyle name="Normal 11 9 4 2" xfId="5828" xr:uid="{00000000-0005-0000-0000-0000C4160000}"/>
    <cellStyle name="Normal 11 9 5" xfId="5829" xr:uid="{00000000-0005-0000-0000-0000C5160000}"/>
    <cellStyle name="Normal 11 9 5 2" xfId="5830" xr:uid="{00000000-0005-0000-0000-0000C6160000}"/>
    <cellStyle name="Normal 11 9 6" xfId="5831" xr:uid="{00000000-0005-0000-0000-0000C7160000}"/>
    <cellStyle name="Normal 11 9 6 2" xfId="5832" xr:uid="{00000000-0005-0000-0000-0000C8160000}"/>
    <cellStyle name="Normal 11 9 7" xfId="5833" xr:uid="{00000000-0005-0000-0000-0000C9160000}"/>
    <cellStyle name="Normal 110" xfId="5834" xr:uid="{00000000-0005-0000-0000-0000CA160000}"/>
    <cellStyle name="Normal 110 2" xfId="5835" xr:uid="{00000000-0005-0000-0000-0000CB160000}"/>
    <cellStyle name="Normal 110 2 2" xfId="5836" xr:uid="{00000000-0005-0000-0000-0000CC160000}"/>
    <cellStyle name="Normal 110 3" xfId="5837" xr:uid="{00000000-0005-0000-0000-0000CD160000}"/>
    <cellStyle name="Normal 111" xfId="5838" xr:uid="{00000000-0005-0000-0000-0000CE160000}"/>
    <cellStyle name="Normal 111 2" xfId="5839" xr:uid="{00000000-0005-0000-0000-0000CF160000}"/>
    <cellStyle name="Normal 111 2 2" xfId="5840" xr:uid="{00000000-0005-0000-0000-0000D0160000}"/>
    <cellStyle name="Normal 111 3" xfId="5841" xr:uid="{00000000-0005-0000-0000-0000D1160000}"/>
    <cellStyle name="Normal 112" xfId="5842" xr:uid="{00000000-0005-0000-0000-0000D2160000}"/>
    <cellStyle name="Normal 112 2" xfId="5843" xr:uid="{00000000-0005-0000-0000-0000D3160000}"/>
    <cellStyle name="Normal 112 2 2" xfId="5844" xr:uid="{00000000-0005-0000-0000-0000D4160000}"/>
    <cellStyle name="Normal 112 3" xfId="5845" xr:uid="{00000000-0005-0000-0000-0000D5160000}"/>
    <cellStyle name="Normal 113" xfId="5846" xr:uid="{00000000-0005-0000-0000-0000D6160000}"/>
    <cellStyle name="Normal 113 2" xfId="5847" xr:uid="{00000000-0005-0000-0000-0000D7160000}"/>
    <cellStyle name="Normal 113 2 2" xfId="5848" xr:uid="{00000000-0005-0000-0000-0000D8160000}"/>
    <cellStyle name="Normal 113 2 2 2" xfId="5849" xr:uid="{00000000-0005-0000-0000-0000D9160000}"/>
    <cellStyle name="Normal 113 2 3" xfId="5850" xr:uid="{00000000-0005-0000-0000-0000DA160000}"/>
    <cellStyle name="Normal 113 3" xfId="5851" xr:uid="{00000000-0005-0000-0000-0000DB160000}"/>
    <cellStyle name="Normal 113 3 2" xfId="5852" xr:uid="{00000000-0005-0000-0000-0000DC160000}"/>
    <cellStyle name="Normal 113 4" xfId="5853" xr:uid="{00000000-0005-0000-0000-0000DD160000}"/>
    <cellStyle name="Normal 113 4 2" xfId="5854" xr:uid="{00000000-0005-0000-0000-0000DE160000}"/>
    <cellStyle name="Normal 114" xfId="5855" xr:uid="{00000000-0005-0000-0000-0000DF160000}"/>
    <cellStyle name="Normal 114 2" xfId="5856" xr:uid="{00000000-0005-0000-0000-0000E0160000}"/>
    <cellStyle name="Normal 114 2 2" xfId="5857" xr:uid="{00000000-0005-0000-0000-0000E1160000}"/>
    <cellStyle name="Normal 114 2 2 2" xfId="5858" xr:uid="{00000000-0005-0000-0000-0000E2160000}"/>
    <cellStyle name="Normal 114 2 3" xfId="5859" xr:uid="{00000000-0005-0000-0000-0000E3160000}"/>
    <cellStyle name="Normal 114 3" xfId="5860" xr:uid="{00000000-0005-0000-0000-0000E4160000}"/>
    <cellStyle name="Normal 114 3 2" xfId="5861" xr:uid="{00000000-0005-0000-0000-0000E5160000}"/>
    <cellStyle name="Normal 114 4" xfId="5862" xr:uid="{00000000-0005-0000-0000-0000E6160000}"/>
    <cellStyle name="Normal 114 4 2" xfId="5863" xr:uid="{00000000-0005-0000-0000-0000E7160000}"/>
    <cellStyle name="Normal 115" xfId="5864" xr:uid="{00000000-0005-0000-0000-0000E8160000}"/>
    <cellStyle name="Normal 115 2" xfId="5865" xr:uid="{00000000-0005-0000-0000-0000E9160000}"/>
    <cellStyle name="Normal 115 2 2" xfId="5866" xr:uid="{00000000-0005-0000-0000-0000EA160000}"/>
    <cellStyle name="Normal 115 3" xfId="5867" xr:uid="{00000000-0005-0000-0000-0000EB160000}"/>
    <cellStyle name="Normal 116" xfId="5868" xr:uid="{00000000-0005-0000-0000-0000EC160000}"/>
    <cellStyle name="Normal 116 2" xfId="5869" xr:uid="{00000000-0005-0000-0000-0000ED160000}"/>
    <cellStyle name="Normal 116 2 2" xfId="5870" xr:uid="{00000000-0005-0000-0000-0000EE160000}"/>
    <cellStyle name="Normal 116 3" xfId="5871" xr:uid="{00000000-0005-0000-0000-0000EF160000}"/>
    <cellStyle name="Normal 117" xfId="5872" xr:uid="{00000000-0005-0000-0000-0000F0160000}"/>
    <cellStyle name="Normal 117 2" xfId="5873" xr:uid="{00000000-0005-0000-0000-0000F1160000}"/>
    <cellStyle name="Normal 117 2 2" xfId="5874" xr:uid="{00000000-0005-0000-0000-0000F2160000}"/>
    <cellStyle name="Normal 117 3" xfId="5875" xr:uid="{00000000-0005-0000-0000-0000F3160000}"/>
    <cellStyle name="Normal 118" xfId="5876" xr:uid="{00000000-0005-0000-0000-0000F4160000}"/>
    <cellStyle name="Normal 118 2" xfId="5877" xr:uid="{00000000-0005-0000-0000-0000F5160000}"/>
    <cellStyle name="Normal 118 2 2" xfId="5878" xr:uid="{00000000-0005-0000-0000-0000F6160000}"/>
    <cellStyle name="Normal 118 3" xfId="5879" xr:uid="{00000000-0005-0000-0000-0000F7160000}"/>
    <cellStyle name="Normal 119" xfId="5880" xr:uid="{00000000-0005-0000-0000-0000F8160000}"/>
    <cellStyle name="Normal 119 2" xfId="5881" xr:uid="{00000000-0005-0000-0000-0000F9160000}"/>
    <cellStyle name="Normal 119 2 2" xfId="5882" xr:uid="{00000000-0005-0000-0000-0000FA160000}"/>
    <cellStyle name="Normal 119 3" xfId="5883" xr:uid="{00000000-0005-0000-0000-0000FB160000}"/>
    <cellStyle name="Normal 12" xfId="5884" xr:uid="{00000000-0005-0000-0000-0000FC160000}"/>
    <cellStyle name="Normal 12 10" xfId="5885" xr:uid="{00000000-0005-0000-0000-0000FD160000}"/>
    <cellStyle name="Normal 12 10 2" xfId="5886" xr:uid="{00000000-0005-0000-0000-0000FE160000}"/>
    <cellStyle name="Normal 12 11" xfId="5887" xr:uid="{00000000-0005-0000-0000-0000FF160000}"/>
    <cellStyle name="Normal 12 11 2" xfId="5888" xr:uid="{00000000-0005-0000-0000-000000170000}"/>
    <cellStyle name="Normal 12 12" xfId="5889" xr:uid="{00000000-0005-0000-0000-000001170000}"/>
    <cellStyle name="Normal 12 12 2" xfId="5890" xr:uid="{00000000-0005-0000-0000-000002170000}"/>
    <cellStyle name="Normal 12 13" xfId="5891" xr:uid="{00000000-0005-0000-0000-000003170000}"/>
    <cellStyle name="Normal 12 13 2" xfId="5892" xr:uid="{00000000-0005-0000-0000-000004170000}"/>
    <cellStyle name="Normal 12 14" xfId="5893" xr:uid="{00000000-0005-0000-0000-000005170000}"/>
    <cellStyle name="Normal 12 14 2" xfId="5894" xr:uid="{00000000-0005-0000-0000-000006170000}"/>
    <cellStyle name="Normal 12 15" xfId="5895" xr:uid="{00000000-0005-0000-0000-000007170000}"/>
    <cellStyle name="Normal 12 15 2" xfId="5896" xr:uid="{00000000-0005-0000-0000-000008170000}"/>
    <cellStyle name="Normal 12 16" xfId="5897" xr:uid="{00000000-0005-0000-0000-000009170000}"/>
    <cellStyle name="Normal 12 16 2" xfId="5898" xr:uid="{00000000-0005-0000-0000-00000A170000}"/>
    <cellStyle name="Normal 12 17" xfId="5899" xr:uid="{00000000-0005-0000-0000-00000B170000}"/>
    <cellStyle name="Normal 12 17 2" xfId="5900" xr:uid="{00000000-0005-0000-0000-00000C170000}"/>
    <cellStyle name="Normal 12 18" xfId="5901" xr:uid="{00000000-0005-0000-0000-00000D170000}"/>
    <cellStyle name="Normal 12 18 2" xfId="5902" xr:uid="{00000000-0005-0000-0000-00000E170000}"/>
    <cellStyle name="Normal 12 19" xfId="5903" xr:uid="{00000000-0005-0000-0000-00000F170000}"/>
    <cellStyle name="Normal 12 2" xfId="5904" xr:uid="{00000000-0005-0000-0000-000010170000}"/>
    <cellStyle name="Normal 12 2 2" xfId="5905" xr:uid="{00000000-0005-0000-0000-000011170000}"/>
    <cellStyle name="Normal 12 2 2 2" xfId="5906" xr:uid="{00000000-0005-0000-0000-000012170000}"/>
    <cellStyle name="Normal 12 2 2 3" xfId="5907" xr:uid="{00000000-0005-0000-0000-000013170000}"/>
    <cellStyle name="Normal 12 2 3" xfId="5908" xr:uid="{00000000-0005-0000-0000-000014170000}"/>
    <cellStyle name="Normal 12 2 3 2" xfId="5909" xr:uid="{00000000-0005-0000-0000-000015170000}"/>
    <cellStyle name="Normal 12 2 4" xfId="5910" xr:uid="{00000000-0005-0000-0000-000016170000}"/>
    <cellStyle name="Normal 12 2 4 2" xfId="5911" xr:uid="{00000000-0005-0000-0000-000017170000}"/>
    <cellStyle name="Normal 12 2 5" xfId="5912" xr:uid="{00000000-0005-0000-0000-000018170000}"/>
    <cellStyle name="Normal 12 2 5 2" xfId="5913" xr:uid="{00000000-0005-0000-0000-000019170000}"/>
    <cellStyle name="Normal 12 2 6" xfId="5914" xr:uid="{00000000-0005-0000-0000-00001A170000}"/>
    <cellStyle name="Normal 12 2 6 2" xfId="5915" xr:uid="{00000000-0005-0000-0000-00001B170000}"/>
    <cellStyle name="Normal 12 2 7" xfId="5916" xr:uid="{00000000-0005-0000-0000-00001C170000}"/>
    <cellStyle name="Normal 12 2 8" xfId="5917" xr:uid="{00000000-0005-0000-0000-00001D170000}"/>
    <cellStyle name="Normal 12 20" xfId="5918" xr:uid="{00000000-0005-0000-0000-00001E170000}"/>
    <cellStyle name="Normal 12 21" xfId="5919" xr:uid="{00000000-0005-0000-0000-00001F170000}"/>
    <cellStyle name="Normal 12 22" xfId="5920" xr:uid="{00000000-0005-0000-0000-000020170000}"/>
    <cellStyle name="Normal 12 3" xfId="5921" xr:uid="{00000000-0005-0000-0000-000021170000}"/>
    <cellStyle name="Normal 12 3 2" xfId="5922" xr:uid="{00000000-0005-0000-0000-000022170000}"/>
    <cellStyle name="Normal 12 3 2 2" xfId="5923" xr:uid="{00000000-0005-0000-0000-000023170000}"/>
    <cellStyle name="Normal 12 3 3" xfId="5924" xr:uid="{00000000-0005-0000-0000-000024170000}"/>
    <cellStyle name="Normal 12 3 3 2" xfId="5925" xr:uid="{00000000-0005-0000-0000-000025170000}"/>
    <cellStyle name="Normal 12 3 4" xfId="5926" xr:uid="{00000000-0005-0000-0000-000026170000}"/>
    <cellStyle name="Normal 12 3 4 2" xfId="5927" xr:uid="{00000000-0005-0000-0000-000027170000}"/>
    <cellStyle name="Normal 12 3 5" xfId="5928" xr:uid="{00000000-0005-0000-0000-000028170000}"/>
    <cellStyle name="Normal 12 3 5 2" xfId="5929" xr:uid="{00000000-0005-0000-0000-000029170000}"/>
    <cellStyle name="Normal 12 3 6" xfId="5930" xr:uid="{00000000-0005-0000-0000-00002A170000}"/>
    <cellStyle name="Normal 12 3 6 2" xfId="5931" xr:uid="{00000000-0005-0000-0000-00002B170000}"/>
    <cellStyle name="Normal 12 3 7" xfId="5932" xr:uid="{00000000-0005-0000-0000-00002C170000}"/>
    <cellStyle name="Normal 12 3 8" xfId="5933" xr:uid="{00000000-0005-0000-0000-00002D170000}"/>
    <cellStyle name="Normal 12 4" xfId="5934" xr:uid="{00000000-0005-0000-0000-00002E170000}"/>
    <cellStyle name="Normal 12 4 2" xfId="5935" xr:uid="{00000000-0005-0000-0000-00002F170000}"/>
    <cellStyle name="Normal 12 4 2 2" xfId="5936" xr:uid="{00000000-0005-0000-0000-000030170000}"/>
    <cellStyle name="Normal 12 4 3" xfId="5937" xr:uid="{00000000-0005-0000-0000-000031170000}"/>
    <cellStyle name="Normal 12 4 3 2" xfId="5938" xr:uid="{00000000-0005-0000-0000-000032170000}"/>
    <cellStyle name="Normal 12 4 4" xfId="5939" xr:uid="{00000000-0005-0000-0000-000033170000}"/>
    <cellStyle name="Normal 12 4 4 2" xfId="5940" xr:uid="{00000000-0005-0000-0000-000034170000}"/>
    <cellStyle name="Normal 12 4 5" xfId="5941" xr:uid="{00000000-0005-0000-0000-000035170000}"/>
    <cellStyle name="Normal 12 4 5 2" xfId="5942" xr:uid="{00000000-0005-0000-0000-000036170000}"/>
    <cellStyle name="Normal 12 4 6" xfId="5943" xr:uid="{00000000-0005-0000-0000-000037170000}"/>
    <cellStyle name="Normal 12 4 6 2" xfId="5944" xr:uid="{00000000-0005-0000-0000-000038170000}"/>
    <cellStyle name="Normal 12 4 7" xfId="5945" xr:uid="{00000000-0005-0000-0000-000039170000}"/>
    <cellStyle name="Normal 12 4 8" xfId="5946" xr:uid="{00000000-0005-0000-0000-00003A170000}"/>
    <cellStyle name="Normal 12 5" xfId="5947" xr:uid="{00000000-0005-0000-0000-00003B170000}"/>
    <cellStyle name="Normal 12 5 2" xfId="5948" xr:uid="{00000000-0005-0000-0000-00003C170000}"/>
    <cellStyle name="Normal 12 5 2 2" xfId="5949" xr:uid="{00000000-0005-0000-0000-00003D170000}"/>
    <cellStyle name="Normal 12 5 3" xfId="5950" xr:uid="{00000000-0005-0000-0000-00003E170000}"/>
    <cellStyle name="Normal 12 5 3 2" xfId="5951" xr:uid="{00000000-0005-0000-0000-00003F170000}"/>
    <cellStyle name="Normal 12 5 4" xfId="5952" xr:uid="{00000000-0005-0000-0000-000040170000}"/>
    <cellStyle name="Normal 12 5 4 2" xfId="5953" xr:uid="{00000000-0005-0000-0000-000041170000}"/>
    <cellStyle name="Normal 12 5 5" xfId="5954" xr:uid="{00000000-0005-0000-0000-000042170000}"/>
    <cellStyle name="Normal 12 5 5 2" xfId="5955" xr:uid="{00000000-0005-0000-0000-000043170000}"/>
    <cellStyle name="Normal 12 5 6" xfId="5956" xr:uid="{00000000-0005-0000-0000-000044170000}"/>
    <cellStyle name="Normal 12 5 6 2" xfId="5957" xr:uid="{00000000-0005-0000-0000-000045170000}"/>
    <cellStyle name="Normal 12 5 7" xfId="5958" xr:uid="{00000000-0005-0000-0000-000046170000}"/>
    <cellStyle name="Normal 12 6" xfId="5959" xr:uid="{00000000-0005-0000-0000-000047170000}"/>
    <cellStyle name="Normal 12 6 2" xfId="5960" xr:uid="{00000000-0005-0000-0000-000048170000}"/>
    <cellStyle name="Normal 12 6 2 2" xfId="5961" xr:uid="{00000000-0005-0000-0000-000049170000}"/>
    <cellStyle name="Normal 12 6 3" xfId="5962" xr:uid="{00000000-0005-0000-0000-00004A170000}"/>
    <cellStyle name="Normal 12 6 3 2" xfId="5963" xr:uid="{00000000-0005-0000-0000-00004B170000}"/>
    <cellStyle name="Normal 12 6 4" xfId="5964" xr:uid="{00000000-0005-0000-0000-00004C170000}"/>
    <cellStyle name="Normal 12 6 4 2" xfId="5965" xr:uid="{00000000-0005-0000-0000-00004D170000}"/>
    <cellStyle name="Normal 12 6 5" xfId="5966" xr:uid="{00000000-0005-0000-0000-00004E170000}"/>
    <cellStyle name="Normal 12 6 5 2" xfId="5967" xr:uid="{00000000-0005-0000-0000-00004F170000}"/>
    <cellStyle name="Normal 12 6 6" xfId="5968" xr:uid="{00000000-0005-0000-0000-000050170000}"/>
    <cellStyle name="Normal 12 6 6 2" xfId="5969" xr:uid="{00000000-0005-0000-0000-000051170000}"/>
    <cellStyle name="Normal 12 6 7" xfId="5970" xr:uid="{00000000-0005-0000-0000-000052170000}"/>
    <cellStyle name="Normal 12 7" xfId="5971" xr:uid="{00000000-0005-0000-0000-000053170000}"/>
    <cellStyle name="Normal 12 7 2" xfId="5972" xr:uid="{00000000-0005-0000-0000-000054170000}"/>
    <cellStyle name="Normal 12 7 2 2" xfId="5973" xr:uid="{00000000-0005-0000-0000-000055170000}"/>
    <cellStyle name="Normal 12 7 3" xfId="5974" xr:uid="{00000000-0005-0000-0000-000056170000}"/>
    <cellStyle name="Normal 12 7 3 2" xfId="5975" xr:uid="{00000000-0005-0000-0000-000057170000}"/>
    <cellStyle name="Normal 12 7 4" xfId="5976" xr:uid="{00000000-0005-0000-0000-000058170000}"/>
    <cellStyle name="Normal 12 7 4 2" xfId="5977" xr:uid="{00000000-0005-0000-0000-000059170000}"/>
    <cellStyle name="Normal 12 7 5" xfId="5978" xr:uid="{00000000-0005-0000-0000-00005A170000}"/>
    <cellStyle name="Normal 12 7 5 2" xfId="5979" xr:uid="{00000000-0005-0000-0000-00005B170000}"/>
    <cellStyle name="Normal 12 7 6" xfId="5980" xr:uid="{00000000-0005-0000-0000-00005C170000}"/>
    <cellStyle name="Normal 12 7 6 2" xfId="5981" xr:uid="{00000000-0005-0000-0000-00005D170000}"/>
    <cellStyle name="Normal 12 7 7" xfId="5982" xr:uid="{00000000-0005-0000-0000-00005E170000}"/>
    <cellStyle name="Normal 12 8" xfId="5983" xr:uid="{00000000-0005-0000-0000-00005F170000}"/>
    <cellStyle name="Normal 12 8 2" xfId="5984" xr:uid="{00000000-0005-0000-0000-000060170000}"/>
    <cellStyle name="Normal 12 9" xfId="5985" xr:uid="{00000000-0005-0000-0000-000061170000}"/>
    <cellStyle name="Normal 12 9 2" xfId="5986" xr:uid="{00000000-0005-0000-0000-000062170000}"/>
    <cellStyle name="Normal 120" xfId="5987" xr:uid="{00000000-0005-0000-0000-000063170000}"/>
    <cellStyle name="Normal 120 2" xfId="5988" xr:uid="{00000000-0005-0000-0000-000064170000}"/>
    <cellStyle name="Normal 120 2 2" xfId="5989" xr:uid="{00000000-0005-0000-0000-000065170000}"/>
    <cellStyle name="Normal 120 3" xfId="5990" xr:uid="{00000000-0005-0000-0000-000066170000}"/>
    <cellStyle name="Normal 121" xfId="5991" xr:uid="{00000000-0005-0000-0000-000067170000}"/>
    <cellStyle name="Normal 121 2" xfId="5992" xr:uid="{00000000-0005-0000-0000-000068170000}"/>
    <cellStyle name="Normal 121 2 2" xfId="5993" xr:uid="{00000000-0005-0000-0000-000069170000}"/>
    <cellStyle name="Normal 121 3" xfId="5994" xr:uid="{00000000-0005-0000-0000-00006A170000}"/>
    <cellStyle name="Normal 122" xfId="5995" xr:uid="{00000000-0005-0000-0000-00006B170000}"/>
    <cellStyle name="Normal 122 2" xfId="5996" xr:uid="{00000000-0005-0000-0000-00006C170000}"/>
    <cellStyle name="Normal 122 2 2" xfId="5997" xr:uid="{00000000-0005-0000-0000-00006D170000}"/>
    <cellStyle name="Normal 122 3" xfId="5998" xr:uid="{00000000-0005-0000-0000-00006E170000}"/>
    <cellStyle name="Normal 123" xfId="5999" xr:uid="{00000000-0005-0000-0000-00006F170000}"/>
    <cellStyle name="Normal 123 2" xfId="6000" xr:uid="{00000000-0005-0000-0000-000070170000}"/>
    <cellStyle name="Normal 123 2 2" xfId="6001" xr:uid="{00000000-0005-0000-0000-000071170000}"/>
    <cellStyle name="Normal 123 3" xfId="6002" xr:uid="{00000000-0005-0000-0000-000072170000}"/>
    <cellStyle name="Normal 123 3 2" xfId="6003" xr:uid="{00000000-0005-0000-0000-000073170000}"/>
    <cellStyle name="Normal 123 3 2 2" xfId="6004" xr:uid="{00000000-0005-0000-0000-000074170000}"/>
    <cellStyle name="Normal 123 3 3" xfId="6005" xr:uid="{00000000-0005-0000-0000-000075170000}"/>
    <cellStyle name="Normal 123 4" xfId="6006" xr:uid="{00000000-0005-0000-0000-000076170000}"/>
    <cellStyle name="Normal 123 5" xfId="6007" xr:uid="{00000000-0005-0000-0000-000077170000}"/>
    <cellStyle name="Normal 123 6" xfId="6008" xr:uid="{00000000-0005-0000-0000-000078170000}"/>
    <cellStyle name="Normal 123 6 2" xfId="6009" xr:uid="{00000000-0005-0000-0000-000079170000}"/>
    <cellStyle name="Normal 123 6 3" xfId="6010" xr:uid="{00000000-0005-0000-0000-00007A170000}"/>
    <cellStyle name="Normal 123 7" xfId="6011" xr:uid="{00000000-0005-0000-0000-00007B170000}"/>
    <cellStyle name="Normal 123 8" xfId="6012" xr:uid="{00000000-0005-0000-0000-00007C170000}"/>
    <cellStyle name="Normal 124" xfId="6013" xr:uid="{00000000-0005-0000-0000-00007D170000}"/>
    <cellStyle name="Normal 124 2" xfId="6014" xr:uid="{00000000-0005-0000-0000-00007E170000}"/>
    <cellStyle name="Normal 125" xfId="6015" xr:uid="{00000000-0005-0000-0000-00007F170000}"/>
    <cellStyle name="Normal 125 2" xfId="6016" xr:uid="{00000000-0005-0000-0000-000080170000}"/>
    <cellStyle name="Normal 126" xfId="6017" xr:uid="{00000000-0005-0000-0000-000081170000}"/>
    <cellStyle name="Normal 126 2" xfId="6018" xr:uid="{00000000-0005-0000-0000-000082170000}"/>
    <cellStyle name="Normal 126 2 2" xfId="6019" xr:uid="{00000000-0005-0000-0000-000083170000}"/>
    <cellStyle name="Normal 126 3" xfId="6020" xr:uid="{00000000-0005-0000-0000-000084170000}"/>
    <cellStyle name="Normal 127" xfId="6021" xr:uid="{00000000-0005-0000-0000-000085170000}"/>
    <cellStyle name="Normal 127 2" xfId="6022" xr:uid="{00000000-0005-0000-0000-000086170000}"/>
    <cellStyle name="Normal 127 3" xfId="6023" xr:uid="{00000000-0005-0000-0000-000087170000}"/>
    <cellStyle name="Normal 128" xfId="6024" xr:uid="{00000000-0005-0000-0000-000088170000}"/>
    <cellStyle name="Normal 128 2" xfId="6025" xr:uid="{00000000-0005-0000-0000-000089170000}"/>
    <cellStyle name="Normal 129" xfId="6026" xr:uid="{00000000-0005-0000-0000-00008A170000}"/>
    <cellStyle name="Normal 129 2" xfId="6027" xr:uid="{00000000-0005-0000-0000-00008B170000}"/>
    <cellStyle name="Normal 129 2 2" xfId="6028" xr:uid="{00000000-0005-0000-0000-00008C170000}"/>
    <cellStyle name="Normal 129 3" xfId="6029" xr:uid="{00000000-0005-0000-0000-00008D170000}"/>
    <cellStyle name="Normal 13" xfId="6030" xr:uid="{00000000-0005-0000-0000-00008E170000}"/>
    <cellStyle name="Normal 13 10" xfId="6031" xr:uid="{00000000-0005-0000-0000-00008F170000}"/>
    <cellStyle name="Normal 13 10 2" xfId="6032" xr:uid="{00000000-0005-0000-0000-000090170000}"/>
    <cellStyle name="Normal 13 11" xfId="6033" xr:uid="{00000000-0005-0000-0000-000091170000}"/>
    <cellStyle name="Normal 13 11 2" xfId="6034" xr:uid="{00000000-0005-0000-0000-000092170000}"/>
    <cellStyle name="Normal 13 12" xfId="6035" xr:uid="{00000000-0005-0000-0000-000093170000}"/>
    <cellStyle name="Normal 13 12 2" xfId="6036" xr:uid="{00000000-0005-0000-0000-000094170000}"/>
    <cellStyle name="Normal 13 13" xfId="6037" xr:uid="{00000000-0005-0000-0000-000095170000}"/>
    <cellStyle name="Normal 13 13 2" xfId="6038" xr:uid="{00000000-0005-0000-0000-000096170000}"/>
    <cellStyle name="Normal 13 14" xfId="6039" xr:uid="{00000000-0005-0000-0000-000097170000}"/>
    <cellStyle name="Normal 13 14 2" xfId="6040" xr:uid="{00000000-0005-0000-0000-000098170000}"/>
    <cellStyle name="Normal 13 15" xfId="6041" xr:uid="{00000000-0005-0000-0000-000099170000}"/>
    <cellStyle name="Normal 13 15 2" xfId="6042" xr:uid="{00000000-0005-0000-0000-00009A170000}"/>
    <cellStyle name="Normal 13 16" xfId="6043" xr:uid="{00000000-0005-0000-0000-00009B170000}"/>
    <cellStyle name="Normal 13 16 2" xfId="6044" xr:uid="{00000000-0005-0000-0000-00009C170000}"/>
    <cellStyle name="Normal 13 17" xfId="6045" xr:uid="{00000000-0005-0000-0000-00009D170000}"/>
    <cellStyle name="Normal 13 17 2" xfId="6046" xr:uid="{00000000-0005-0000-0000-00009E170000}"/>
    <cellStyle name="Normal 13 18" xfId="6047" xr:uid="{00000000-0005-0000-0000-00009F170000}"/>
    <cellStyle name="Normal 13 18 2" xfId="6048" xr:uid="{00000000-0005-0000-0000-0000A0170000}"/>
    <cellStyle name="Normal 13 19" xfId="6049" xr:uid="{00000000-0005-0000-0000-0000A1170000}"/>
    <cellStyle name="Normal 13 19 2" xfId="6050" xr:uid="{00000000-0005-0000-0000-0000A2170000}"/>
    <cellStyle name="Normal 13 2" xfId="6051" xr:uid="{00000000-0005-0000-0000-0000A3170000}"/>
    <cellStyle name="Normal 13 2 10" xfId="6052" xr:uid="{00000000-0005-0000-0000-0000A4170000}"/>
    <cellStyle name="Normal 13 2 11" xfId="6053" xr:uid="{00000000-0005-0000-0000-0000A5170000}"/>
    <cellStyle name="Normal 13 2 2" xfId="6054" xr:uid="{00000000-0005-0000-0000-0000A6170000}"/>
    <cellStyle name="Normal 13 2 2 2" xfId="6055" xr:uid="{00000000-0005-0000-0000-0000A7170000}"/>
    <cellStyle name="Normal 13 2 2 2 2" xfId="6056" xr:uid="{00000000-0005-0000-0000-0000A8170000}"/>
    <cellStyle name="Normal 13 2 2 3" xfId="6057" xr:uid="{00000000-0005-0000-0000-0000A9170000}"/>
    <cellStyle name="Normal 13 2 2 4" xfId="6058" xr:uid="{00000000-0005-0000-0000-0000AA170000}"/>
    <cellStyle name="Normal 13 2 3" xfId="6059" xr:uid="{00000000-0005-0000-0000-0000AB170000}"/>
    <cellStyle name="Normal 13 2 3 2" xfId="6060" xr:uid="{00000000-0005-0000-0000-0000AC170000}"/>
    <cellStyle name="Normal 13 2 3 2 2" xfId="6061" xr:uid="{00000000-0005-0000-0000-0000AD170000}"/>
    <cellStyle name="Normal 13 2 3 3" xfId="6062" xr:uid="{00000000-0005-0000-0000-0000AE170000}"/>
    <cellStyle name="Normal 13 2 4" xfId="6063" xr:uid="{00000000-0005-0000-0000-0000AF170000}"/>
    <cellStyle name="Normal 13 2 4 2" xfId="6064" xr:uid="{00000000-0005-0000-0000-0000B0170000}"/>
    <cellStyle name="Normal 13 2 4 2 2" xfId="6065" xr:uid="{00000000-0005-0000-0000-0000B1170000}"/>
    <cellStyle name="Normal 13 2 4 3" xfId="6066" xr:uid="{00000000-0005-0000-0000-0000B2170000}"/>
    <cellStyle name="Normal 13 2 5" xfId="6067" xr:uid="{00000000-0005-0000-0000-0000B3170000}"/>
    <cellStyle name="Normal 13 2 5 2" xfId="6068" xr:uid="{00000000-0005-0000-0000-0000B4170000}"/>
    <cellStyle name="Normal 13 2 5 3" xfId="6069" xr:uid="{00000000-0005-0000-0000-0000B5170000}"/>
    <cellStyle name="Normal 13 2 6" xfId="6070" xr:uid="{00000000-0005-0000-0000-0000B6170000}"/>
    <cellStyle name="Normal 13 2 6 2" xfId="6071" xr:uid="{00000000-0005-0000-0000-0000B7170000}"/>
    <cellStyle name="Normal 13 2 6 3" xfId="6072" xr:uid="{00000000-0005-0000-0000-0000B8170000}"/>
    <cellStyle name="Normal 13 2 7" xfId="6073" xr:uid="{00000000-0005-0000-0000-0000B9170000}"/>
    <cellStyle name="Normal 13 2 7 2" xfId="6074" xr:uid="{00000000-0005-0000-0000-0000BA170000}"/>
    <cellStyle name="Normal 13 2 8" xfId="6075" xr:uid="{00000000-0005-0000-0000-0000BB170000}"/>
    <cellStyle name="Normal 13 2 9" xfId="6076" xr:uid="{00000000-0005-0000-0000-0000BC170000}"/>
    <cellStyle name="Normal 13 20" xfId="6077" xr:uid="{00000000-0005-0000-0000-0000BD170000}"/>
    <cellStyle name="Normal 13 21" xfId="6078" xr:uid="{00000000-0005-0000-0000-0000BE170000}"/>
    <cellStyle name="Normal 13 22" xfId="6079" xr:uid="{00000000-0005-0000-0000-0000BF170000}"/>
    <cellStyle name="Normal 13 23" xfId="6080" xr:uid="{00000000-0005-0000-0000-0000C0170000}"/>
    <cellStyle name="Normal 13 3" xfId="6081" xr:uid="{00000000-0005-0000-0000-0000C1170000}"/>
    <cellStyle name="Normal 13 3 2" xfId="6082" xr:uid="{00000000-0005-0000-0000-0000C2170000}"/>
    <cellStyle name="Normal 13 3 2 2" xfId="6083" xr:uid="{00000000-0005-0000-0000-0000C3170000}"/>
    <cellStyle name="Normal 13 3 3" xfId="6084" xr:uid="{00000000-0005-0000-0000-0000C4170000}"/>
    <cellStyle name="Normal 13 3 3 2" xfId="6085" xr:uid="{00000000-0005-0000-0000-0000C5170000}"/>
    <cellStyle name="Normal 13 3 4" xfId="6086" xr:uid="{00000000-0005-0000-0000-0000C6170000}"/>
    <cellStyle name="Normal 13 3 4 2" xfId="6087" xr:uid="{00000000-0005-0000-0000-0000C7170000}"/>
    <cellStyle name="Normal 13 3 5" xfId="6088" xr:uid="{00000000-0005-0000-0000-0000C8170000}"/>
    <cellStyle name="Normal 13 3 5 2" xfId="6089" xr:uid="{00000000-0005-0000-0000-0000C9170000}"/>
    <cellStyle name="Normal 13 3 6" xfId="6090" xr:uid="{00000000-0005-0000-0000-0000CA170000}"/>
    <cellStyle name="Normal 13 3 6 2" xfId="6091" xr:uid="{00000000-0005-0000-0000-0000CB170000}"/>
    <cellStyle name="Normal 13 3 7" xfId="6092" xr:uid="{00000000-0005-0000-0000-0000CC170000}"/>
    <cellStyle name="Normal 13 3 8" xfId="6093" xr:uid="{00000000-0005-0000-0000-0000CD170000}"/>
    <cellStyle name="Normal 13 4" xfId="6094" xr:uid="{00000000-0005-0000-0000-0000CE170000}"/>
    <cellStyle name="Normal 13 4 2" xfId="6095" xr:uid="{00000000-0005-0000-0000-0000CF170000}"/>
    <cellStyle name="Normal 13 4 2 2" xfId="6096" xr:uid="{00000000-0005-0000-0000-0000D0170000}"/>
    <cellStyle name="Normal 13 4 3" xfId="6097" xr:uid="{00000000-0005-0000-0000-0000D1170000}"/>
    <cellStyle name="Normal 13 4 3 2" xfId="6098" xr:uid="{00000000-0005-0000-0000-0000D2170000}"/>
    <cellStyle name="Normal 13 4 4" xfId="6099" xr:uid="{00000000-0005-0000-0000-0000D3170000}"/>
    <cellStyle name="Normal 13 4 4 2" xfId="6100" xr:uid="{00000000-0005-0000-0000-0000D4170000}"/>
    <cellStyle name="Normal 13 4 5" xfId="6101" xr:uid="{00000000-0005-0000-0000-0000D5170000}"/>
    <cellStyle name="Normal 13 4 5 2" xfId="6102" xr:uid="{00000000-0005-0000-0000-0000D6170000}"/>
    <cellStyle name="Normal 13 4 6" xfId="6103" xr:uid="{00000000-0005-0000-0000-0000D7170000}"/>
    <cellStyle name="Normal 13 4 6 2" xfId="6104" xr:uid="{00000000-0005-0000-0000-0000D8170000}"/>
    <cellStyle name="Normal 13 4 7" xfId="6105" xr:uid="{00000000-0005-0000-0000-0000D9170000}"/>
    <cellStyle name="Normal 13 5" xfId="6106" xr:uid="{00000000-0005-0000-0000-0000DA170000}"/>
    <cellStyle name="Normal 13 5 2" xfId="6107" xr:uid="{00000000-0005-0000-0000-0000DB170000}"/>
    <cellStyle name="Normal 13 5 2 2" xfId="6108" xr:uid="{00000000-0005-0000-0000-0000DC170000}"/>
    <cellStyle name="Normal 13 5 3" xfId="6109" xr:uid="{00000000-0005-0000-0000-0000DD170000}"/>
    <cellStyle name="Normal 13 5 3 2" xfId="6110" xr:uid="{00000000-0005-0000-0000-0000DE170000}"/>
    <cellStyle name="Normal 13 5 4" xfId="6111" xr:uid="{00000000-0005-0000-0000-0000DF170000}"/>
    <cellStyle name="Normal 13 5 4 2" xfId="6112" xr:uid="{00000000-0005-0000-0000-0000E0170000}"/>
    <cellStyle name="Normal 13 5 5" xfId="6113" xr:uid="{00000000-0005-0000-0000-0000E1170000}"/>
    <cellStyle name="Normal 13 5 5 2" xfId="6114" xr:uid="{00000000-0005-0000-0000-0000E2170000}"/>
    <cellStyle name="Normal 13 5 6" xfId="6115" xr:uid="{00000000-0005-0000-0000-0000E3170000}"/>
    <cellStyle name="Normal 13 5 6 2" xfId="6116" xr:uid="{00000000-0005-0000-0000-0000E4170000}"/>
    <cellStyle name="Normal 13 5 7" xfId="6117" xr:uid="{00000000-0005-0000-0000-0000E5170000}"/>
    <cellStyle name="Normal 13 6" xfId="6118" xr:uid="{00000000-0005-0000-0000-0000E6170000}"/>
    <cellStyle name="Normal 13 6 2" xfId="6119" xr:uid="{00000000-0005-0000-0000-0000E7170000}"/>
    <cellStyle name="Normal 13 6 2 2" xfId="6120" xr:uid="{00000000-0005-0000-0000-0000E8170000}"/>
    <cellStyle name="Normal 13 6 3" xfId="6121" xr:uid="{00000000-0005-0000-0000-0000E9170000}"/>
    <cellStyle name="Normal 13 6 3 2" xfId="6122" xr:uid="{00000000-0005-0000-0000-0000EA170000}"/>
    <cellStyle name="Normal 13 6 4" xfId="6123" xr:uid="{00000000-0005-0000-0000-0000EB170000}"/>
    <cellStyle name="Normal 13 6 4 2" xfId="6124" xr:uid="{00000000-0005-0000-0000-0000EC170000}"/>
    <cellStyle name="Normal 13 6 5" xfId="6125" xr:uid="{00000000-0005-0000-0000-0000ED170000}"/>
    <cellStyle name="Normal 13 6 5 2" xfId="6126" xr:uid="{00000000-0005-0000-0000-0000EE170000}"/>
    <cellStyle name="Normal 13 6 6" xfId="6127" xr:uid="{00000000-0005-0000-0000-0000EF170000}"/>
    <cellStyle name="Normal 13 6 6 2" xfId="6128" xr:uid="{00000000-0005-0000-0000-0000F0170000}"/>
    <cellStyle name="Normal 13 6 7" xfId="6129" xr:uid="{00000000-0005-0000-0000-0000F1170000}"/>
    <cellStyle name="Normal 13 7" xfId="6130" xr:uid="{00000000-0005-0000-0000-0000F2170000}"/>
    <cellStyle name="Normal 13 7 2" xfId="6131" xr:uid="{00000000-0005-0000-0000-0000F3170000}"/>
    <cellStyle name="Normal 13 7 2 2" xfId="6132" xr:uid="{00000000-0005-0000-0000-0000F4170000}"/>
    <cellStyle name="Normal 13 7 3" xfId="6133" xr:uid="{00000000-0005-0000-0000-0000F5170000}"/>
    <cellStyle name="Normal 13 7 3 2" xfId="6134" xr:uid="{00000000-0005-0000-0000-0000F6170000}"/>
    <cellStyle name="Normal 13 7 4" xfId="6135" xr:uid="{00000000-0005-0000-0000-0000F7170000}"/>
    <cellStyle name="Normal 13 7 4 2" xfId="6136" xr:uid="{00000000-0005-0000-0000-0000F8170000}"/>
    <cellStyle name="Normal 13 7 5" xfId="6137" xr:uid="{00000000-0005-0000-0000-0000F9170000}"/>
    <cellStyle name="Normal 13 7 5 2" xfId="6138" xr:uid="{00000000-0005-0000-0000-0000FA170000}"/>
    <cellStyle name="Normal 13 7 6" xfId="6139" xr:uid="{00000000-0005-0000-0000-0000FB170000}"/>
    <cellStyle name="Normal 13 7 6 2" xfId="6140" xr:uid="{00000000-0005-0000-0000-0000FC170000}"/>
    <cellStyle name="Normal 13 7 7" xfId="6141" xr:uid="{00000000-0005-0000-0000-0000FD170000}"/>
    <cellStyle name="Normal 13 8" xfId="6142" xr:uid="{00000000-0005-0000-0000-0000FE170000}"/>
    <cellStyle name="Normal 13 8 2" xfId="6143" xr:uid="{00000000-0005-0000-0000-0000FF170000}"/>
    <cellStyle name="Normal 13 9" xfId="6144" xr:uid="{00000000-0005-0000-0000-000000180000}"/>
    <cellStyle name="Normal 13 9 2" xfId="6145" xr:uid="{00000000-0005-0000-0000-000001180000}"/>
    <cellStyle name="Normal 130" xfId="6146" xr:uid="{00000000-0005-0000-0000-000002180000}"/>
    <cellStyle name="Normal 130 2" xfId="6147" xr:uid="{00000000-0005-0000-0000-000003180000}"/>
    <cellStyle name="Normal 130 2 2" xfId="6148" xr:uid="{00000000-0005-0000-0000-000004180000}"/>
    <cellStyle name="Normal 130 3" xfId="6149" xr:uid="{00000000-0005-0000-0000-000005180000}"/>
    <cellStyle name="Normal 131" xfId="6150" xr:uid="{00000000-0005-0000-0000-000006180000}"/>
    <cellStyle name="Normal 131 2" xfId="6151" xr:uid="{00000000-0005-0000-0000-000007180000}"/>
    <cellStyle name="Normal 131 2 2" xfId="6152" xr:uid="{00000000-0005-0000-0000-000008180000}"/>
    <cellStyle name="Normal 131 3" xfId="6153" xr:uid="{00000000-0005-0000-0000-000009180000}"/>
    <cellStyle name="Normal 132" xfId="6154" xr:uid="{00000000-0005-0000-0000-00000A180000}"/>
    <cellStyle name="Normal 132 2" xfId="6155" xr:uid="{00000000-0005-0000-0000-00000B180000}"/>
    <cellStyle name="Normal 132 2 2" xfId="6156" xr:uid="{00000000-0005-0000-0000-00000C180000}"/>
    <cellStyle name="Normal 132 3" xfId="6157" xr:uid="{00000000-0005-0000-0000-00000D180000}"/>
    <cellStyle name="Normal 133" xfId="6158" xr:uid="{00000000-0005-0000-0000-00000E180000}"/>
    <cellStyle name="Normal 133 2" xfId="6159" xr:uid="{00000000-0005-0000-0000-00000F180000}"/>
    <cellStyle name="Normal 134" xfId="6160" xr:uid="{00000000-0005-0000-0000-000010180000}"/>
    <cellStyle name="Normal 134 2" xfId="6161" xr:uid="{00000000-0005-0000-0000-000011180000}"/>
    <cellStyle name="Normal 135" xfId="6162" xr:uid="{00000000-0005-0000-0000-000012180000}"/>
    <cellStyle name="Normal 135 2" xfId="6163" xr:uid="{00000000-0005-0000-0000-000013180000}"/>
    <cellStyle name="Normal 136" xfId="6164" xr:uid="{00000000-0005-0000-0000-000014180000}"/>
    <cellStyle name="Normal 136 2" xfId="6165" xr:uid="{00000000-0005-0000-0000-000015180000}"/>
    <cellStyle name="Normal 137" xfId="6166" xr:uid="{00000000-0005-0000-0000-000016180000}"/>
    <cellStyle name="Normal 137 2" xfId="6167" xr:uid="{00000000-0005-0000-0000-000017180000}"/>
    <cellStyle name="Normal 137 2 2" xfId="6168" xr:uid="{00000000-0005-0000-0000-000018180000}"/>
    <cellStyle name="Normal 137 3" xfId="6169" xr:uid="{00000000-0005-0000-0000-000019180000}"/>
    <cellStyle name="Normal 138" xfId="6170" xr:uid="{00000000-0005-0000-0000-00001A180000}"/>
    <cellStyle name="Normal 138 2" xfId="6171" xr:uid="{00000000-0005-0000-0000-00001B180000}"/>
    <cellStyle name="Normal 139" xfId="6172" xr:uid="{00000000-0005-0000-0000-00001C180000}"/>
    <cellStyle name="Normal 139 2" xfId="6173" xr:uid="{00000000-0005-0000-0000-00001D180000}"/>
    <cellStyle name="Normal 139 2 2" xfId="6174" xr:uid="{00000000-0005-0000-0000-00001E180000}"/>
    <cellStyle name="Normal 139 2 2 2" xfId="6175" xr:uid="{00000000-0005-0000-0000-00001F180000}"/>
    <cellStyle name="Normal 139 2 2 2 2" xfId="6176" xr:uid="{00000000-0005-0000-0000-000020180000}"/>
    <cellStyle name="Normal 139 2 2 2 3" xfId="6177" xr:uid="{00000000-0005-0000-0000-000021180000}"/>
    <cellStyle name="Normal 139 2 2 3" xfId="6178" xr:uid="{00000000-0005-0000-0000-000022180000}"/>
    <cellStyle name="Normal 139 2 2 4" xfId="6179" xr:uid="{00000000-0005-0000-0000-000023180000}"/>
    <cellStyle name="Normal 139 2 3" xfId="6180" xr:uid="{00000000-0005-0000-0000-000024180000}"/>
    <cellStyle name="Normal 139 2 3 2" xfId="6181" xr:uid="{00000000-0005-0000-0000-000025180000}"/>
    <cellStyle name="Normal 139 2 3 3" xfId="6182" xr:uid="{00000000-0005-0000-0000-000026180000}"/>
    <cellStyle name="Normal 139 2 4" xfId="6183" xr:uid="{00000000-0005-0000-0000-000027180000}"/>
    <cellStyle name="Normal 139 2 5" xfId="6184" xr:uid="{00000000-0005-0000-0000-000028180000}"/>
    <cellStyle name="Normal 139 3" xfId="6185" xr:uid="{00000000-0005-0000-0000-000029180000}"/>
    <cellStyle name="Normal 14" xfId="6186" xr:uid="{00000000-0005-0000-0000-00002A180000}"/>
    <cellStyle name="Normal 14 10" xfId="6187" xr:uid="{00000000-0005-0000-0000-00002B180000}"/>
    <cellStyle name="Normal 14 10 2" xfId="6188" xr:uid="{00000000-0005-0000-0000-00002C180000}"/>
    <cellStyle name="Normal 14 10 2 2" xfId="6189" xr:uid="{00000000-0005-0000-0000-00002D180000}"/>
    <cellStyle name="Normal 14 10 3" xfId="6190" xr:uid="{00000000-0005-0000-0000-00002E180000}"/>
    <cellStyle name="Normal 14 10 3 2" xfId="6191" xr:uid="{00000000-0005-0000-0000-00002F180000}"/>
    <cellStyle name="Normal 14 10 4" xfId="6192" xr:uid="{00000000-0005-0000-0000-000030180000}"/>
    <cellStyle name="Normal 14 10 4 2" xfId="6193" xr:uid="{00000000-0005-0000-0000-000031180000}"/>
    <cellStyle name="Normal 14 10 5" xfId="6194" xr:uid="{00000000-0005-0000-0000-000032180000}"/>
    <cellStyle name="Normal 14 10 5 2" xfId="6195" xr:uid="{00000000-0005-0000-0000-000033180000}"/>
    <cellStyle name="Normal 14 10 6" xfId="6196" xr:uid="{00000000-0005-0000-0000-000034180000}"/>
    <cellStyle name="Normal 14 10 6 2" xfId="6197" xr:uid="{00000000-0005-0000-0000-000035180000}"/>
    <cellStyle name="Normal 14 10 7" xfId="6198" xr:uid="{00000000-0005-0000-0000-000036180000}"/>
    <cellStyle name="Normal 14 11" xfId="6199" xr:uid="{00000000-0005-0000-0000-000037180000}"/>
    <cellStyle name="Normal 14 11 2" xfId="6200" xr:uid="{00000000-0005-0000-0000-000038180000}"/>
    <cellStyle name="Normal 14 11 2 2" xfId="6201" xr:uid="{00000000-0005-0000-0000-000039180000}"/>
    <cellStyle name="Normal 14 11 3" xfId="6202" xr:uid="{00000000-0005-0000-0000-00003A180000}"/>
    <cellStyle name="Normal 14 11 3 2" xfId="6203" xr:uid="{00000000-0005-0000-0000-00003B180000}"/>
    <cellStyle name="Normal 14 11 4" xfId="6204" xr:uid="{00000000-0005-0000-0000-00003C180000}"/>
    <cellStyle name="Normal 14 11 4 2" xfId="6205" xr:uid="{00000000-0005-0000-0000-00003D180000}"/>
    <cellStyle name="Normal 14 11 5" xfId="6206" xr:uid="{00000000-0005-0000-0000-00003E180000}"/>
    <cellStyle name="Normal 14 11 5 2" xfId="6207" xr:uid="{00000000-0005-0000-0000-00003F180000}"/>
    <cellStyle name="Normal 14 11 6" xfId="6208" xr:uid="{00000000-0005-0000-0000-000040180000}"/>
    <cellStyle name="Normal 14 11 6 2" xfId="6209" xr:uid="{00000000-0005-0000-0000-000041180000}"/>
    <cellStyle name="Normal 14 11 7" xfId="6210" xr:uid="{00000000-0005-0000-0000-000042180000}"/>
    <cellStyle name="Normal 14 12" xfId="6211" xr:uid="{00000000-0005-0000-0000-000043180000}"/>
    <cellStyle name="Normal 14 12 2" xfId="6212" xr:uid="{00000000-0005-0000-0000-000044180000}"/>
    <cellStyle name="Normal 14 13" xfId="6213" xr:uid="{00000000-0005-0000-0000-000045180000}"/>
    <cellStyle name="Normal 14 13 2" xfId="6214" xr:uid="{00000000-0005-0000-0000-000046180000}"/>
    <cellStyle name="Normal 14 14" xfId="6215" xr:uid="{00000000-0005-0000-0000-000047180000}"/>
    <cellStyle name="Normal 14 14 2" xfId="6216" xr:uid="{00000000-0005-0000-0000-000048180000}"/>
    <cellStyle name="Normal 14 15" xfId="6217" xr:uid="{00000000-0005-0000-0000-000049180000}"/>
    <cellStyle name="Normal 14 15 2" xfId="6218" xr:uid="{00000000-0005-0000-0000-00004A180000}"/>
    <cellStyle name="Normal 14 16" xfId="6219" xr:uid="{00000000-0005-0000-0000-00004B180000}"/>
    <cellStyle name="Normal 14 16 2" xfId="6220" xr:uid="{00000000-0005-0000-0000-00004C180000}"/>
    <cellStyle name="Normal 14 17" xfId="6221" xr:uid="{00000000-0005-0000-0000-00004D180000}"/>
    <cellStyle name="Normal 14 17 2" xfId="6222" xr:uid="{00000000-0005-0000-0000-00004E180000}"/>
    <cellStyle name="Normal 14 18" xfId="6223" xr:uid="{00000000-0005-0000-0000-00004F180000}"/>
    <cellStyle name="Normal 14 18 2" xfId="6224" xr:uid="{00000000-0005-0000-0000-000050180000}"/>
    <cellStyle name="Normal 14 19" xfId="6225" xr:uid="{00000000-0005-0000-0000-000051180000}"/>
    <cellStyle name="Normal 14 19 2" xfId="6226" xr:uid="{00000000-0005-0000-0000-000052180000}"/>
    <cellStyle name="Normal 14 2" xfId="6227" xr:uid="{00000000-0005-0000-0000-000053180000}"/>
    <cellStyle name="Normal 14 2 10" xfId="6228" xr:uid="{00000000-0005-0000-0000-000054180000}"/>
    <cellStyle name="Normal 14 2 10 2" xfId="6229" xr:uid="{00000000-0005-0000-0000-000055180000}"/>
    <cellStyle name="Normal 14 2 11" xfId="6230" xr:uid="{00000000-0005-0000-0000-000056180000}"/>
    <cellStyle name="Normal 14 2 11 2" xfId="6231" xr:uid="{00000000-0005-0000-0000-000057180000}"/>
    <cellStyle name="Normal 14 2 12" xfId="6232" xr:uid="{00000000-0005-0000-0000-000058180000}"/>
    <cellStyle name="Normal 14 2 12 2" xfId="6233" xr:uid="{00000000-0005-0000-0000-000059180000}"/>
    <cellStyle name="Normal 14 2 13" xfId="6234" xr:uid="{00000000-0005-0000-0000-00005A180000}"/>
    <cellStyle name="Normal 14 2 13 2" xfId="6235" xr:uid="{00000000-0005-0000-0000-00005B180000}"/>
    <cellStyle name="Normal 14 2 14" xfId="6236" xr:uid="{00000000-0005-0000-0000-00005C180000}"/>
    <cellStyle name="Normal 14 2 14 2" xfId="6237" xr:uid="{00000000-0005-0000-0000-00005D180000}"/>
    <cellStyle name="Normal 14 2 15" xfId="6238" xr:uid="{00000000-0005-0000-0000-00005E180000}"/>
    <cellStyle name="Normal 14 2 15 2" xfId="6239" xr:uid="{00000000-0005-0000-0000-00005F180000}"/>
    <cellStyle name="Normal 14 2 16" xfId="6240" xr:uid="{00000000-0005-0000-0000-000060180000}"/>
    <cellStyle name="Normal 14 2 16 2" xfId="6241" xr:uid="{00000000-0005-0000-0000-000061180000}"/>
    <cellStyle name="Normal 14 2 17" xfId="6242" xr:uid="{00000000-0005-0000-0000-000062180000}"/>
    <cellStyle name="Normal 14 2 17 2" xfId="6243" xr:uid="{00000000-0005-0000-0000-000063180000}"/>
    <cellStyle name="Normal 14 2 18" xfId="6244" xr:uid="{00000000-0005-0000-0000-000064180000}"/>
    <cellStyle name="Normal 14 2 18 2" xfId="6245" xr:uid="{00000000-0005-0000-0000-000065180000}"/>
    <cellStyle name="Normal 14 2 19" xfId="6246" xr:uid="{00000000-0005-0000-0000-000066180000}"/>
    <cellStyle name="Normal 14 2 2" xfId="6247" xr:uid="{00000000-0005-0000-0000-000067180000}"/>
    <cellStyle name="Normal 14 2 2 2" xfId="6248" xr:uid="{00000000-0005-0000-0000-000068180000}"/>
    <cellStyle name="Normal 14 2 2 2 2" xfId="6249" xr:uid="{00000000-0005-0000-0000-000069180000}"/>
    <cellStyle name="Normal 14 2 2 3" xfId="6250" xr:uid="{00000000-0005-0000-0000-00006A180000}"/>
    <cellStyle name="Normal 14 2 2 3 2" xfId="6251" xr:uid="{00000000-0005-0000-0000-00006B180000}"/>
    <cellStyle name="Normal 14 2 2 4" xfId="6252" xr:uid="{00000000-0005-0000-0000-00006C180000}"/>
    <cellStyle name="Normal 14 2 2 4 2" xfId="6253" xr:uid="{00000000-0005-0000-0000-00006D180000}"/>
    <cellStyle name="Normal 14 2 2 5" xfId="6254" xr:uid="{00000000-0005-0000-0000-00006E180000}"/>
    <cellStyle name="Normal 14 2 2 5 2" xfId="6255" xr:uid="{00000000-0005-0000-0000-00006F180000}"/>
    <cellStyle name="Normal 14 2 2 6" xfId="6256" xr:uid="{00000000-0005-0000-0000-000070180000}"/>
    <cellStyle name="Normal 14 2 2 6 2" xfId="6257" xr:uid="{00000000-0005-0000-0000-000071180000}"/>
    <cellStyle name="Normal 14 2 2 7" xfId="6258" xr:uid="{00000000-0005-0000-0000-000072180000}"/>
    <cellStyle name="Normal 14 2 20" xfId="6259" xr:uid="{00000000-0005-0000-0000-000073180000}"/>
    <cellStyle name="Normal 14 2 21" xfId="6260" xr:uid="{00000000-0005-0000-0000-000074180000}"/>
    <cellStyle name="Normal 14 2 3" xfId="6261" xr:uid="{00000000-0005-0000-0000-000075180000}"/>
    <cellStyle name="Normal 14 2 3 2" xfId="6262" xr:uid="{00000000-0005-0000-0000-000076180000}"/>
    <cellStyle name="Normal 14 2 3 2 2" xfId="6263" xr:uid="{00000000-0005-0000-0000-000077180000}"/>
    <cellStyle name="Normal 14 2 3 3" xfId="6264" xr:uid="{00000000-0005-0000-0000-000078180000}"/>
    <cellStyle name="Normal 14 2 3 3 2" xfId="6265" xr:uid="{00000000-0005-0000-0000-000079180000}"/>
    <cellStyle name="Normal 14 2 3 4" xfId="6266" xr:uid="{00000000-0005-0000-0000-00007A180000}"/>
    <cellStyle name="Normal 14 2 3 4 2" xfId="6267" xr:uid="{00000000-0005-0000-0000-00007B180000}"/>
    <cellStyle name="Normal 14 2 3 5" xfId="6268" xr:uid="{00000000-0005-0000-0000-00007C180000}"/>
    <cellStyle name="Normal 14 2 3 5 2" xfId="6269" xr:uid="{00000000-0005-0000-0000-00007D180000}"/>
    <cellStyle name="Normal 14 2 3 6" xfId="6270" xr:uid="{00000000-0005-0000-0000-00007E180000}"/>
    <cellStyle name="Normal 14 2 3 6 2" xfId="6271" xr:uid="{00000000-0005-0000-0000-00007F180000}"/>
    <cellStyle name="Normal 14 2 3 7" xfId="6272" xr:uid="{00000000-0005-0000-0000-000080180000}"/>
    <cellStyle name="Normal 14 2 4" xfId="6273" xr:uid="{00000000-0005-0000-0000-000081180000}"/>
    <cellStyle name="Normal 14 2 4 2" xfId="6274" xr:uid="{00000000-0005-0000-0000-000082180000}"/>
    <cellStyle name="Normal 14 2 4 2 2" xfId="6275" xr:uid="{00000000-0005-0000-0000-000083180000}"/>
    <cellStyle name="Normal 14 2 4 3" xfId="6276" xr:uid="{00000000-0005-0000-0000-000084180000}"/>
    <cellStyle name="Normal 14 2 4 3 2" xfId="6277" xr:uid="{00000000-0005-0000-0000-000085180000}"/>
    <cellStyle name="Normal 14 2 4 4" xfId="6278" xr:uid="{00000000-0005-0000-0000-000086180000}"/>
    <cellStyle name="Normal 14 2 4 4 2" xfId="6279" xr:uid="{00000000-0005-0000-0000-000087180000}"/>
    <cellStyle name="Normal 14 2 4 5" xfId="6280" xr:uid="{00000000-0005-0000-0000-000088180000}"/>
    <cellStyle name="Normal 14 2 4 5 2" xfId="6281" xr:uid="{00000000-0005-0000-0000-000089180000}"/>
    <cellStyle name="Normal 14 2 4 6" xfId="6282" xr:uid="{00000000-0005-0000-0000-00008A180000}"/>
    <cellStyle name="Normal 14 2 4 6 2" xfId="6283" xr:uid="{00000000-0005-0000-0000-00008B180000}"/>
    <cellStyle name="Normal 14 2 4 7" xfId="6284" xr:uid="{00000000-0005-0000-0000-00008C180000}"/>
    <cellStyle name="Normal 14 2 5" xfId="6285" xr:uid="{00000000-0005-0000-0000-00008D180000}"/>
    <cellStyle name="Normal 14 2 5 2" xfId="6286" xr:uid="{00000000-0005-0000-0000-00008E180000}"/>
    <cellStyle name="Normal 14 2 5 2 2" xfId="6287" xr:uid="{00000000-0005-0000-0000-00008F180000}"/>
    <cellStyle name="Normal 14 2 5 3" xfId="6288" xr:uid="{00000000-0005-0000-0000-000090180000}"/>
    <cellStyle name="Normal 14 2 5 3 2" xfId="6289" xr:uid="{00000000-0005-0000-0000-000091180000}"/>
    <cellStyle name="Normal 14 2 5 4" xfId="6290" xr:uid="{00000000-0005-0000-0000-000092180000}"/>
    <cellStyle name="Normal 14 2 5 4 2" xfId="6291" xr:uid="{00000000-0005-0000-0000-000093180000}"/>
    <cellStyle name="Normal 14 2 5 5" xfId="6292" xr:uid="{00000000-0005-0000-0000-000094180000}"/>
    <cellStyle name="Normal 14 2 5 5 2" xfId="6293" xr:uid="{00000000-0005-0000-0000-000095180000}"/>
    <cellStyle name="Normal 14 2 5 6" xfId="6294" xr:uid="{00000000-0005-0000-0000-000096180000}"/>
    <cellStyle name="Normal 14 2 5 6 2" xfId="6295" xr:uid="{00000000-0005-0000-0000-000097180000}"/>
    <cellStyle name="Normal 14 2 5 7" xfId="6296" xr:uid="{00000000-0005-0000-0000-000098180000}"/>
    <cellStyle name="Normal 14 2 6" xfId="6297" xr:uid="{00000000-0005-0000-0000-000099180000}"/>
    <cellStyle name="Normal 14 2 6 2" xfId="6298" xr:uid="{00000000-0005-0000-0000-00009A180000}"/>
    <cellStyle name="Normal 14 2 6 2 2" xfId="6299" xr:uid="{00000000-0005-0000-0000-00009B180000}"/>
    <cellStyle name="Normal 14 2 6 3" xfId="6300" xr:uid="{00000000-0005-0000-0000-00009C180000}"/>
    <cellStyle name="Normal 14 2 6 3 2" xfId="6301" xr:uid="{00000000-0005-0000-0000-00009D180000}"/>
    <cellStyle name="Normal 14 2 6 4" xfId="6302" xr:uid="{00000000-0005-0000-0000-00009E180000}"/>
    <cellStyle name="Normal 14 2 6 4 2" xfId="6303" xr:uid="{00000000-0005-0000-0000-00009F180000}"/>
    <cellStyle name="Normal 14 2 6 5" xfId="6304" xr:uid="{00000000-0005-0000-0000-0000A0180000}"/>
    <cellStyle name="Normal 14 2 6 5 2" xfId="6305" xr:uid="{00000000-0005-0000-0000-0000A1180000}"/>
    <cellStyle name="Normal 14 2 6 6" xfId="6306" xr:uid="{00000000-0005-0000-0000-0000A2180000}"/>
    <cellStyle name="Normal 14 2 6 6 2" xfId="6307" xr:uid="{00000000-0005-0000-0000-0000A3180000}"/>
    <cellStyle name="Normal 14 2 6 7" xfId="6308" xr:uid="{00000000-0005-0000-0000-0000A4180000}"/>
    <cellStyle name="Normal 14 2 7" xfId="6309" xr:uid="{00000000-0005-0000-0000-0000A5180000}"/>
    <cellStyle name="Normal 14 2 7 2" xfId="6310" xr:uid="{00000000-0005-0000-0000-0000A6180000}"/>
    <cellStyle name="Normal 14 2 7 2 2" xfId="6311" xr:uid="{00000000-0005-0000-0000-0000A7180000}"/>
    <cellStyle name="Normal 14 2 7 3" xfId="6312" xr:uid="{00000000-0005-0000-0000-0000A8180000}"/>
    <cellStyle name="Normal 14 2 7 3 2" xfId="6313" xr:uid="{00000000-0005-0000-0000-0000A9180000}"/>
    <cellStyle name="Normal 14 2 7 4" xfId="6314" xr:uid="{00000000-0005-0000-0000-0000AA180000}"/>
    <cellStyle name="Normal 14 2 7 4 2" xfId="6315" xr:uid="{00000000-0005-0000-0000-0000AB180000}"/>
    <cellStyle name="Normal 14 2 7 5" xfId="6316" xr:uid="{00000000-0005-0000-0000-0000AC180000}"/>
    <cellStyle name="Normal 14 2 7 5 2" xfId="6317" xr:uid="{00000000-0005-0000-0000-0000AD180000}"/>
    <cellStyle name="Normal 14 2 7 6" xfId="6318" xr:uid="{00000000-0005-0000-0000-0000AE180000}"/>
    <cellStyle name="Normal 14 2 7 6 2" xfId="6319" xr:uid="{00000000-0005-0000-0000-0000AF180000}"/>
    <cellStyle name="Normal 14 2 7 7" xfId="6320" xr:uid="{00000000-0005-0000-0000-0000B0180000}"/>
    <cellStyle name="Normal 14 2 8" xfId="6321" xr:uid="{00000000-0005-0000-0000-0000B1180000}"/>
    <cellStyle name="Normal 14 2 8 2" xfId="6322" xr:uid="{00000000-0005-0000-0000-0000B2180000}"/>
    <cellStyle name="Normal 14 2 9" xfId="6323" xr:uid="{00000000-0005-0000-0000-0000B3180000}"/>
    <cellStyle name="Normal 14 2 9 2" xfId="6324" xr:uid="{00000000-0005-0000-0000-0000B4180000}"/>
    <cellStyle name="Normal 14 20" xfId="6325" xr:uid="{00000000-0005-0000-0000-0000B5180000}"/>
    <cellStyle name="Normal 14 20 2" xfId="6326" xr:uid="{00000000-0005-0000-0000-0000B6180000}"/>
    <cellStyle name="Normal 14 21" xfId="6327" xr:uid="{00000000-0005-0000-0000-0000B7180000}"/>
    <cellStyle name="Normal 14 21 2" xfId="6328" xr:uid="{00000000-0005-0000-0000-0000B8180000}"/>
    <cellStyle name="Normal 14 22" xfId="6329" xr:uid="{00000000-0005-0000-0000-0000B9180000}"/>
    <cellStyle name="Normal 14 22 2" xfId="6330" xr:uid="{00000000-0005-0000-0000-0000BA180000}"/>
    <cellStyle name="Normal 14 23" xfId="6331" xr:uid="{00000000-0005-0000-0000-0000BB180000}"/>
    <cellStyle name="Normal 14 23 2" xfId="6332" xr:uid="{00000000-0005-0000-0000-0000BC180000}"/>
    <cellStyle name="Normal 14 24" xfId="6333" xr:uid="{00000000-0005-0000-0000-0000BD180000}"/>
    <cellStyle name="Normal 14 25" xfId="6334" xr:uid="{00000000-0005-0000-0000-0000BE180000}"/>
    <cellStyle name="Normal 14 26" xfId="6335" xr:uid="{00000000-0005-0000-0000-0000BF180000}"/>
    <cellStyle name="Normal 14 27" xfId="6336" xr:uid="{00000000-0005-0000-0000-0000C0180000}"/>
    <cellStyle name="Normal 14 3" xfId="6337" xr:uid="{00000000-0005-0000-0000-0000C1180000}"/>
    <cellStyle name="Normal 14 3 10" xfId="6338" xr:uid="{00000000-0005-0000-0000-0000C2180000}"/>
    <cellStyle name="Normal 14 3 10 2" xfId="6339" xr:uid="{00000000-0005-0000-0000-0000C3180000}"/>
    <cellStyle name="Normal 14 3 11" xfId="6340" xr:uid="{00000000-0005-0000-0000-0000C4180000}"/>
    <cellStyle name="Normal 14 3 11 2" xfId="6341" xr:uid="{00000000-0005-0000-0000-0000C5180000}"/>
    <cellStyle name="Normal 14 3 12" xfId="6342" xr:uid="{00000000-0005-0000-0000-0000C6180000}"/>
    <cellStyle name="Normal 14 3 12 2" xfId="6343" xr:uid="{00000000-0005-0000-0000-0000C7180000}"/>
    <cellStyle name="Normal 14 3 13" xfId="6344" xr:uid="{00000000-0005-0000-0000-0000C8180000}"/>
    <cellStyle name="Normal 14 3 13 2" xfId="6345" xr:uid="{00000000-0005-0000-0000-0000C9180000}"/>
    <cellStyle name="Normal 14 3 14" xfId="6346" xr:uid="{00000000-0005-0000-0000-0000CA180000}"/>
    <cellStyle name="Normal 14 3 14 2" xfId="6347" xr:uid="{00000000-0005-0000-0000-0000CB180000}"/>
    <cellStyle name="Normal 14 3 15" xfId="6348" xr:uid="{00000000-0005-0000-0000-0000CC180000}"/>
    <cellStyle name="Normal 14 3 15 2" xfId="6349" xr:uid="{00000000-0005-0000-0000-0000CD180000}"/>
    <cellStyle name="Normal 14 3 16" xfId="6350" xr:uid="{00000000-0005-0000-0000-0000CE180000}"/>
    <cellStyle name="Normal 14 3 16 2" xfId="6351" xr:uid="{00000000-0005-0000-0000-0000CF180000}"/>
    <cellStyle name="Normal 14 3 17" xfId="6352" xr:uid="{00000000-0005-0000-0000-0000D0180000}"/>
    <cellStyle name="Normal 14 3 17 2" xfId="6353" xr:uid="{00000000-0005-0000-0000-0000D1180000}"/>
    <cellStyle name="Normal 14 3 18" xfId="6354" xr:uid="{00000000-0005-0000-0000-0000D2180000}"/>
    <cellStyle name="Normal 14 3 18 2" xfId="6355" xr:uid="{00000000-0005-0000-0000-0000D3180000}"/>
    <cellStyle name="Normal 14 3 19" xfId="6356" xr:uid="{00000000-0005-0000-0000-0000D4180000}"/>
    <cellStyle name="Normal 14 3 2" xfId="6357" xr:uid="{00000000-0005-0000-0000-0000D5180000}"/>
    <cellStyle name="Normal 14 3 2 2" xfId="6358" xr:uid="{00000000-0005-0000-0000-0000D6180000}"/>
    <cellStyle name="Normal 14 3 2 2 2" xfId="6359" xr:uid="{00000000-0005-0000-0000-0000D7180000}"/>
    <cellStyle name="Normal 14 3 2 3" xfId="6360" xr:uid="{00000000-0005-0000-0000-0000D8180000}"/>
    <cellStyle name="Normal 14 3 2 3 2" xfId="6361" xr:uid="{00000000-0005-0000-0000-0000D9180000}"/>
    <cellStyle name="Normal 14 3 2 4" xfId="6362" xr:uid="{00000000-0005-0000-0000-0000DA180000}"/>
    <cellStyle name="Normal 14 3 2 4 2" xfId="6363" xr:uid="{00000000-0005-0000-0000-0000DB180000}"/>
    <cellStyle name="Normal 14 3 2 5" xfId="6364" xr:uid="{00000000-0005-0000-0000-0000DC180000}"/>
    <cellStyle name="Normal 14 3 2 5 2" xfId="6365" xr:uid="{00000000-0005-0000-0000-0000DD180000}"/>
    <cellStyle name="Normal 14 3 2 6" xfId="6366" xr:uid="{00000000-0005-0000-0000-0000DE180000}"/>
    <cellStyle name="Normal 14 3 2 6 2" xfId="6367" xr:uid="{00000000-0005-0000-0000-0000DF180000}"/>
    <cellStyle name="Normal 14 3 2 7" xfId="6368" xr:uid="{00000000-0005-0000-0000-0000E0180000}"/>
    <cellStyle name="Normal 14 3 20" xfId="6369" xr:uid="{00000000-0005-0000-0000-0000E1180000}"/>
    <cellStyle name="Normal 14 3 3" xfId="6370" xr:uid="{00000000-0005-0000-0000-0000E2180000}"/>
    <cellStyle name="Normal 14 3 3 2" xfId="6371" xr:uid="{00000000-0005-0000-0000-0000E3180000}"/>
    <cellStyle name="Normal 14 3 3 2 2" xfId="6372" xr:uid="{00000000-0005-0000-0000-0000E4180000}"/>
    <cellStyle name="Normal 14 3 3 3" xfId="6373" xr:uid="{00000000-0005-0000-0000-0000E5180000}"/>
    <cellStyle name="Normal 14 3 3 3 2" xfId="6374" xr:uid="{00000000-0005-0000-0000-0000E6180000}"/>
    <cellStyle name="Normal 14 3 3 4" xfId="6375" xr:uid="{00000000-0005-0000-0000-0000E7180000}"/>
    <cellStyle name="Normal 14 3 3 4 2" xfId="6376" xr:uid="{00000000-0005-0000-0000-0000E8180000}"/>
    <cellStyle name="Normal 14 3 3 5" xfId="6377" xr:uid="{00000000-0005-0000-0000-0000E9180000}"/>
    <cellStyle name="Normal 14 3 3 5 2" xfId="6378" xr:uid="{00000000-0005-0000-0000-0000EA180000}"/>
    <cellStyle name="Normal 14 3 3 6" xfId="6379" xr:uid="{00000000-0005-0000-0000-0000EB180000}"/>
    <cellStyle name="Normal 14 3 3 6 2" xfId="6380" xr:uid="{00000000-0005-0000-0000-0000EC180000}"/>
    <cellStyle name="Normal 14 3 3 7" xfId="6381" xr:uid="{00000000-0005-0000-0000-0000ED180000}"/>
    <cellStyle name="Normal 14 3 4" xfId="6382" xr:uid="{00000000-0005-0000-0000-0000EE180000}"/>
    <cellStyle name="Normal 14 3 4 2" xfId="6383" xr:uid="{00000000-0005-0000-0000-0000EF180000}"/>
    <cellStyle name="Normal 14 3 4 2 2" xfId="6384" xr:uid="{00000000-0005-0000-0000-0000F0180000}"/>
    <cellStyle name="Normal 14 3 4 3" xfId="6385" xr:uid="{00000000-0005-0000-0000-0000F1180000}"/>
    <cellStyle name="Normal 14 3 4 3 2" xfId="6386" xr:uid="{00000000-0005-0000-0000-0000F2180000}"/>
    <cellStyle name="Normal 14 3 4 4" xfId="6387" xr:uid="{00000000-0005-0000-0000-0000F3180000}"/>
    <cellStyle name="Normal 14 3 4 4 2" xfId="6388" xr:uid="{00000000-0005-0000-0000-0000F4180000}"/>
    <cellStyle name="Normal 14 3 4 5" xfId="6389" xr:uid="{00000000-0005-0000-0000-0000F5180000}"/>
    <cellStyle name="Normal 14 3 4 5 2" xfId="6390" xr:uid="{00000000-0005-0000-0000-0000F6180000}"/>
    <cellStyle name="Normal 14 3 4 6" xfId="6391" xr:uid="{00000000-0005-0000-0000-0000F7180000}"/>
    <cellStyle name="Normal 14 3 4 6 2" xfId="6392" xr:uid="{00000000-0005-0000-0000-0000F8180000}"/>
    <cellStyle name="Normal 14 3 4 7" xfId="6393" xr:uid="{00000000-0005-0000-0000-0000F9180000}"/>
    <cellStyle name="Normal 14 3 5" xfId="6394" xr:uid="{00000000-0005-0000-0000-0000FA180000}"/>
    <cellStyle name="Normal 14 3 5 2" xfId="6395" xr:uid="{00000000-0005-0000-0000-0000FB180000}"/>
    <cellStyle name="Normal 14 3 5 2 2" xfId="6396" xr:uid="{00000000-0005-0000-0000-0000FC180000}"/>
    <cellStyle name="Normal 14 3 5 3" xfId="6397" xr:uid="{00000000-0005-0000-0000-0000FD180000}"/>
    <cellStyle name="Normal 14 3 5 3 2" xfId="6398" xr:uid="{00000000-0005-0000-0000-0000FE180000}"/>
    <cellStyle name="Normal 14 3 5 4" xfId="6399" xr:uid="{00000000-0005-0000-0000-0000FF180000}"/>
    <cellStyle name="Normal 14 3 5 4 2" xfId="6400" xr:uid="{00000000-0005-0000-0000-000000190000}"/>
    <cellStyle name="Normal 14 3 5 5" xfId="6401" xr:uid="{00000000-0005-0000-0000-000001190000}"/>
    <cellStyle name="Normal 14 3 5 5 2" xfId="6402" xr:uid="{00000000-0005-0000-0000-000002190000}"/>
    <cellStyle name="Normal 14 3 5 6" xfId="6403" xr:uid="{00000000-0005-0000-0000-000003190000}"/>
    <cellStyle name="Normal 14 3 5 6 2" xfId="6404" xr:uid="{00000000-0005-0000-0000-000004190000}"/>
    <cellStyle name="Normal 14 3 5 7" xfId="6405" xr:uid="{00000000-0005-0000-0000-000005190000}"/>
    <cellStyle name="Normal 14 3 6" xfId="6406" xr:uid="{00000000-0005-0000-0000-000006190000}"/>
    <cellStyle name="Normal 14 3 6 2" xfId="6407" xr:uid="{00000000-0005-0000-0000-000007190000}"/>
    <cellStyle name="Normal 14 3 6 2 2" xfId="6408" xr:uid="{00000000-0005-0000-0000-000008190000}"/>
    <cellStyle name="Normal 14 3 6 3" xfId="6409" xr:uid="{00000000-0005-0000-0000-000009190000}"/>
    <cellStyle name="Normal 14 3 6 3 2" xfId="6410" xr:uid="{00000000-0005-0000-0000-00000A190000}"/>
    <cellStyle name="Normal 14 3 6 4" xfId="6411" xr:uid="{00000000-0005-0000-0000-00000B190000}"/>
    <cellStyle name="Normal 14 3 6 4 2" xfId="6412" xr:uid="{00000000-0005-0000-0000-00000C190000}"/>
    <cellStyle name="Normal 14 3 6 5" xfId="6413" xr:uid="{00000000-0005-0000-0000-00000D190000}"/>
    <cellStyle name="Normal 14 3 6 5 2" xfId="6414" xr:uid="{00000000-0005-0000-0000-00000E190000}"/>
    <cellStyle name="Normal 14 3 6 6" xfId="6415" xr:uid="{00000000-0005-0000-0000-00000F190000}"/>
    <cellStyle name="Normal 14 3 6 6 2" xfId="6416" xr:uid="{00000000-0005-0000-0000-000010190000}"/>
    <cellStyle name="Normal 14 3 6 7" xfId="6417" xr:uid="{00000000-0005-0000-0000-000011190000}"/>
    <cellStyle name="Normal 14 3 7" xfId="6418" xr:uid="{00000000-0005-0000-0000-000012190000}"/>
    <cellStyle name="Normal 14 3 7 2" xfId="6419" xr:uid="{00000000-0005-0000-0000-000013190000}"/>
    <cellStyle name="Normal 14 3 7 2 2" xfId="6420" xr:uid="{00000000-0005-0000-0000-000014190000}"/>
    <cellStyle name="Normal 14 3 7 3" xfId="6421" xr:uid="{00000000-0005-0000-0000-000015190000}"/>
    <cellStyle name="Normal 14 3 7 3 2" xfId="6422" xr:uid="{00000000-0005-0000-0000-000016190000}"/>
    <cellStyle name="Normal 14 3 7 4" xfId="6423" xr:uid="{00000000-0005-0000-0000-000017190000}"/>
    <cellStyle name="Normal 14 3 7 4 2" xfId="6424" xr:uid="{00000000-0005-0000-0000-000018190000}"/>
    <cellStyle name="Normal 14 3 7 5" xfId="6425" xr:uid="{00000000-0005-0000-0000-000019190000}"/>
    <cellStyle name="Normal 14 3 7 5 2" xfId="6426" xr:uid="{00000000-0005-0000-0000-00001A190000}"/>
    <cellStyle name="Normal 14 3 7 6" xfId="6427" xr:uid="{00000000-0005-0000-0000-00001B190000}"/>
    <cellStyle name="Normal 14 3 7 6 2" xfId="6428" xr:uid="{00000000-0005-0000-0000-00001C190000}"/>
    <cellStyle name="Normal 14 3 7 7" xfId="6429" xr:uid="{00000000-0005-0000-0000-00001D190000}"/>
    <cellStyle name="Normal 14 3 8" xfId="6430" xr:uid="{00000000-0005-0000-0000-00001E190000}"/>
    <cellStyle name="Normal 14 3 8 2" xfId="6431" xr:uid="{00000000-0005-0000-0000-00001F190000}"/>
    <cellStyle name="Normal 14 3 9" xfId="6432" xr:uid="{00000000-0005-0000-0000-000020190000}"/>
    <cellStyle name="Normal 14 3 9 2" xfId="6433" xr:uid="{00000000-0005-0000-0000-000021190000}"/>
    <cellStyle name="Normal 14 4" xfId="6434" xr:uid="{00000000-0005-0000-0000-000022190000}"/>
    <cellStyle name="Normal 14 4 10" xfId="6435" xr:uid="{00000000-0005-0000-0000-000023190000}"/>
    <cellStyle name="Normal 14 4 10 2" xfId="6436" xr:uid="{00000000-0005-0000-0000-000024190000}"/>
    <cellStyle name="Normal 14 4 11" xfId="6437" xr:uid="{00000000-0005-0000-0000-000025190000}"/>
    <cellStyle name="Normal 14 4 11 2" xfId="6438" xr:uid="{00000000-0005-0000-0000-000026190000}"/>
    <cellStyle name="Normal 14 4 12" xfId="6439" xr:uid="{00000000-0005-0000-0000-000027190000}"/>
    <cellStyle name="Normal 14 4 12 2" xfId="6440" xr:uid="{00000000-0005-0000-0000-000028190000}"/>
    <cellStyle name="Normal 14 4 13" xfId="6441" xr:uid="{00000000-0005-0000-0000-000029190000}"/>
    <cellStyle name="Normal 14 4 13 2" xfId="6442" xr:uid="{00000000-0005-0000-0000-00002A190000}"/>
    <cellStyle name="Normal 14 4 14" xfId="6443" xr:uid="{00000000-0005-0000-0000-00002B190000}"/>
    <cellStyle name="Normal 14 4 14 2" xfId="6444" xr:uid="{00000000-0005-0000-0000-00002C190000}"/>
    <cellStyle name="Normal 14 4 15" xfId="6445" xr:uid="{00000000-0005-0000-0000-00002D190000}"/>
    <cellStyle name="Normal 14 4 15 2" xfId="6446" xr:uid="{00000000-0005-0000-0000-00002E190000}"/>
    <cellStyle name="Normal 14 4 16" xfId="6447" xr:uid="{00000000-0005-0000-0000-00002F190000}"/>
    <cellStyle name="Normal 14 4 16 2" xfId="6448" xr:uid="{00000000-0005-0000-0000-000030190000}"/>
    <cellStyle name="Normal 14 4 17" xfId="6449" xr:uid="{00000000-0005-0000-0000-000031190000}"/>
    <cellStyle name="Normal 14 4 17 2" xfId="6450" xr:uid="{00000000-0005-0000-0000-000032190000}"/>
    <cellStyle name="Normal 14 4 18" xfId="6451" xr:uid="{00000000-0005-0000-0000-000033190000}"/>
    <cellStyle name="Normal 14 4 18 2" xfId="6452" xr:uid="{00000000-0005-0000-0000-000034190000}"/>
    <cellStyle name="Normal 14 4 19" xfId="6453" xr:uid="{00000000-0005-0000-0000-000035190000}"/>
    <cellStyle name="Normal 14 4 2" xfId="6454" xr:uid="{00000000-0005-0000-0000-000036190000}"/>
    <cellStyle name="Normal 14 4 2 2" xfId="6455" xr:uid="{00000000-0005-0000-0000-000037190000}"/>
    <cellStyle name="Normal 14 4 2 2 2" xfId="6456" xr:uid="{00000000-0005-0000-0000-000038190000}"/>
    <cellStyle name="Normal 14 4 2 3" xfId="6457" xr:uid="{00000000-0005-0000-0000-000039190000}"/>
    <cellStyle name="Normal 14 4 2 3 2" xfId="6458" xr:uid="{00000000-0005-0000-0000-00003A190000}"/>
    <cellStyle name="Normal 14 4 2 4" xfId="6459" xr:uid="{00000000-0005-0000-0000-00003B190000}"/>
    <cellStyle name="Normal 14 4 2 4 2" xfId="6460" xr:uid="{00000000-0005-0000-0000-00003C190000}"/>
    <cellStyle name="Normal 14 4 2 5" xfId="6461" xr:uid="{00000000-0005-0000-0000-00003D190000}"/>
    <cellStyle name="Normal 14 4 2 5 2" xfId="6462" xr:uid="{00000000-0005-0000-0000-00003E190000}"/>
    <cellStyle name="Normal 14 4 2 6" xfId="6463" xr:uid="{00000000-0005-0000-0000-00003F190000}"/>
    <cellStyle name="Normal 14 4 2 6 2" xfId="6464" xr:uid="{00000000-0005-0000-0000-000040190000}"/>
    <cellStyle name="Normal 14 4 2 7" xfId="6465" xr:uid="{00000000-0005-0000-0000-000041190000}"/>
    <cellStyle name="Normal 14 4 3" xfId="6466" xr:uid="{00000000-0005-0000-0000-000042190000}"/>
    <cellStyle name="Normal 14 4 3 2" xfId="6467" xr:uid="{00000000-0005-0000-0000-000043190000}"/>
    <cellStyle name="Normal 14 4 3 2 2" xfId="6468" xr:uid="{00000000-0005-0000-0000-000044190000}"/>
    <cellStyle name="Normal 14 4 3 3" xfId="6469" xr:uid="{00000000-0005-0000-0000-000045190000}"/>
    <cellStyle name="Normal 14 4 3 3 2" xfId="6470" xr:uid="{00000000-0005-0000-0000-000046190000}"/>
    <cellStyle name="Normal 14 4 3 4" xfId="6471" xr:uid="{00000000-0005-0000-0000-000047190000}"/>
    <cellStyle name="Normal 14 4 3 4 2" xfId="6472" xr:uid="{00000000-0005-0000-0000-000048190000}"/>
    <cellStyle name="Normal 14 4 3 5" xfId="6473" xr:uid="{00000000-0005-0000-0000-000049190000}"/>
    <cellStyle name="Normal 14 4 3 5 2" xfId="6474" xr:uid="{00000000-0005-0000-0000-00004A190000}"/>
    <cellStyle name="Normal 14 4 3 6" xfId="6475" xr:uid="{00000000-0005-0000-0000-00004B190000}"/>
    <cellStyle name="Normal 14 4 3 6 2" xfId="6476" xr:uid="{00000000-0005-0000-0000-00004C190000}"/>
    <cellStyle name="Normal 14 4 3 7" xfId="6477" xr:uid="{00000000-0005-0000-0000-00004D190000}"/>
    <cellStyle name="Normal 14 4 4" xfId="6478" xr:uid="{00000000-0005-0000-0000-00004E190000}"/>
    <cellStyle name="Normal 14 4 4 2" xfId="6479" xr:uid="{00000000-0005-0000-0000-00004F190000}"/>
    <cellStyle name="Normal 14 4 4 2 2" xfId="6480" xr:uid="{00000000-0005-0000-0000-000050190000}"/>
    <cellStyle name="Normal 14 4 4 3" xfId="6481" xr:uid="{00000000-0005-0000-0000-000051190000}"/>
    <cellStyle name="Normal 14 4 4 3 2" xfId="6482" xr:uid="{00000000-0005-0000-0000-000052190000}"/>
    <cellStyle name="Normal 14 4 4 4" xfId="6483" xr:uid="{00000000-0005-0000-0000-000053190000}"/>
    <cellStyle name="Normal 14 4 4 4 2" xfId="6484" xr:uid="{00000000-0005-0000-0000-000054190000}"/>
    <cellStyle name="Normal 14 4 4 5" xfId="6485" xr:uid="{00000000-0005-0000-0000-000055190000}"/>
    <cellStyle name="Normal 14 4 4 5 2" xfId="6486" xr:uid="{00000000-0005-0000-0000-000056190000}"/>
    <cellStyle name="Normal 14 4 4 6" xfId="6487" xr:uid="{00000000-0005-0000-0000-000057190000}"/>
    <cellStyle name="Normal 14 4 4 6 2" xfId="6488" xr:uid="{00000000-0005-0000-0000-000058190000}"/>
    <cellStyle name="Normal 14 4 4 7" xfId="6489" xr:uid="{00000000-0005-0000-0000-000059190000}"/>
    <cellStyle name="Normal 14 4 5" xfId="6490" xr:uid="{00000000-0005-0000-0000-00005A190000}"/>
    <cellStyle name="Normal 14 4 5 2" xfId="6491" xr:uid="{00000000-0005-0000-0000-00005B190000}"/>
    <cellStyle name="Normal 14 4 5 2 2" xfId="6492" xr:uid="{00000000-0005-0000-0000-00005C190000}"/>
    <cellStyle name="Normal 14 4 5 3" xfId="6493" xr:uid="{00000000-0005-0000-0000-00005D190000}"/>
    <cellStyle name="Normal 14 4 5 3 2" xfId="6494" xr:uid="{00000000-0005-0000-0000-00005E190000}"/>
    <cellStyle name="Normal 14 4 5 4" xfId="6495" xr:uid="{00000000-0005-0000-0000-00005F190000}"/>
    <cellStyle name="Normal 14 4 5 4 2" xfId="6496" xr:uid="{00000000-0005-0000-0000-000060190000}"/>
    <cellStyle name="Normal 14 4 5 5" xfId="6497" xr:uid="{00000000-0005-0000-0000-000061190000}"/>
    <cellStyle name="Normal 14 4 5 5 2" xfId="6498" xr:uid="{00000000-0005-0000-0000-000062190000}"/>
    <cellStyle name="Normal 14 4 5 6" xfId="6499" xr:uid="{00000000-0005-0000-0000-000063190000}"/>
    <cellStyle name="Normal 14 4 5 6 2" xfId="6500" xr:uid="{00000000-0005-0000-0000-000064190000}"/>
    <cellStyle name="Normal 14 4 5 7" xfId="6501" xr:uid="{00000000-0005-0000-0000-000065190000}"/>
    <cellStyle name="Normal 14 4 6" xfId="6502" xr:uid="{00000000-0005-0000-0000-000066190000}"/>
    <cellStyle name="Normal 14 4 6 2" xfId="6503" xr:uid="{00000000-0005-0000-0000-000067190000}"/>
    <cellStyle name="Normal 14 4 6 2 2" xfId="6504" xr:uid="{00000000-0005-0000-0000-000068190000}"/>
    <cellStyle name="Normal 14 4 6 3" xfId="6505" xr:uid="{00000000-0005-0000-0000-000069190000}"/>
    <cellStyle name="Normal 14 4 6 3 2" xfId="6506" xr:uid="{00000000-0005-0000-0000-00006A190000}"/>
    <cellStyle name="Normal 14 4 6 4" xfId="6507" xr:uid="{00000000-0005-0000-0000-00006B190000}"/>
    <cellStyle name="Normal 14 4 6 4 2" xfId="6508" xr:uid="{00000000-0005-0000-0000-00006C190000}"/>
    <cellStyle name="Normal 14 4 6 5" xfId="6509" xr:uid="{00000000-0005-0000-0000-00006D190000}"/>
    <cellStyle name="Normal 14 4 6 5 2" xfId="6510" xr:uid="{00000000-0005-0000-0000-00006E190000}"/>
    <cellStyle name="Normal 14 4 6 6" xfId="6511" xr:uid="{00000000-0005-0000-0000-00006F190000}"/>
    <cellStyle name="Normal 14 4 6 6 2" xfId="6512" xr:uid="{00000000-0005-0000-0000-000070190000}"/>
    <cellStyle name="Normal 14 4 6 7" xfId="6513" xr:uid="{00000000-0005-0000-0000-000071190000}"/>
    <cellStyle name="Normal 14 4 7" xfId="6514" xr:uid="{00000000-0005-0000-0000-000072190000}"/>
    <cellStyle name="Normal 14 4 7 2" xfId="6515" xr:uid="{00000000-0005-0000-0000-000073190000}"/>
    <cellStyle name="Normal 14 4 7 2 2" xfId="6516" xr:uid="{00000000-0005-0000-0000-000074190000}"/>
    <cellStyle name="Normal 14 4 7 3" xfId="6517" xr:uid="{00000000-0005-0000-0000-000075190000}"/>
    <cellStyle name="Normal 14 4 7 3 2" xfId="6518" xr:uid="{00000000-0005-0000-0000-000076190000}"/>
    <cellStyle name="Normal 14 4 7 4" xfId="6519" xr:uid="{00000000-0005-0000-0000-000077190000}"/>
    <cellStyle name="Normal 14 4 7 4 2" xfId="6520" xr:uid="{00000000-0005-0000-0000-000078190000}"/>
    <cellStyle name="Normal 14 4 7 5" xfId="6521" xr:uid="{00000000-0005-0000-0000-000079190000}"/>
    <cellStyle name="Normal 14 4 7 5 2" xfId="6522" xr:uid="{00000000-0005-0000-0000-00007A190000}"/>
    <cellStyle name="Normal 14 4 7 6" xfId="6523" xr:uid="{00000000-0005-0000-0000-00007B190000}"/>
    <cellStyle name="Normal 14 4 7 6 2" xfId="6524" xr:uid="{00000000-0005-0000-0000-00007C190000}"/>
    <cellStyle name="Normal 14 4 7 7" xfId="6525" xr:uid="{00000000-0005-0000-0000-00007D190000}"/>
    <cellStyle name="Normal 14 4 8" xfId="6526" xr:uid="{00000000-0005-0000-0000-00007E190000}"/>
    <cellStyle name="Normal 14 4 8 2" xfId="6527" xr:uid="{00000000-0005-0000-0000-00007F190000}"/>
    <cellStyle name="Normal 14 4 9" xfId="6528" xr:uid="{00000000-0005-0000-0000-000080190000}"/>
    <cellStyle name="Normal 14 4 9 2" xfId="6529" xr:uid="{00000000-0005-0000-0000-000081190000}"/>
    <cellStyle name="Normal 14 5" xfId="6530" xr:uid="{00000000-0005-0000-0000-000082190000}"/>
    <cellStyle name="Normal 14 5 10" xfId="6531" xr:uid="{00000000-0005-0000-0000-000083190000}"/>
    <cellStyle name="Normal 14 5 10 2" xfId="6532" xr:uid="{00000000-0005-0000-0000-000084190000}"/>
    <cellStyle name="Normal 14 5 11" xfId="6533" xr:uid="{00000000-0005-0000-0000-000085190000}"/>
    <cellStyle name="Normal 14 5 11 2" xfId="6534" xr:uid="{00000000-0005-0000-0000-000086190000}"/>
    <cellStyle name="Normal 14 5 12" xfId="6535" xr:uid="{00000000-0005-0000-0000-000087190000}"/>
    <cellStyle name="Normal 14 5 12 2" xfId="6536" xr:uid="{00000000-0005-0000-0000-000088190000}"/>
    <cellStyle name="Normal 14 5 13" xfId="6537" xr:uid="{00000000-0005-0000-0000-000089190000}"/>
    <cellStyle name="Normal 14 5 13 2" xfId="6538" xr:uid="{00000000-0005-0000-0000-00008A190000}"/>
    <cellStyle name="Normal 14 5 14" xfId="6539" xr:uid="{00000000-0005-0000-0000-00008B190000}"/>
    <cellStyle name="Normal 14 5 14 2" xfId="6540" xr:uid="{00000000-0005-0000-0000-00008C190000}"/>
    <cellStyle name="Normal 14 5 15" xfId="6541" xr:uid="{00000000-0005-0000-0000-00008D190000}"/>
    <cellStyle name="Normal 14 5 15 2" xfId="6542" xr:uid="{00000000-0005-0000-0000-00008E190000}"/>
    <cellStyle name="Normal 14 5 16" xfId="6543" xr:uid="{00000000-0005-0000-0000-00008F190000}"/>
    <cellStyle name="Normal 14 5 16 2" xfId="6544" xr:uid="{00000000-0005-0000-0000-000090190000}"/>
    <cellStyle name="Normal 14 5 17" xfId="6545" xr:uid="{00000000-0005-0000-0000-000091190000}"/>
    <cellStyle name="Normal 14 5 17 2" xfId="6546" xr:uid="{00000000-0005-0000-0000-000092190000}"/>
    <cellStyle name="Normal 14 5 18" xfId="6547" xr:uid="{00000000-0005-0000-0000-000093190000}"/>
    <cellStyle name="Normal 14 5 18 2" xfId="6548" xr:uid="{00000000-0005-0000-0000-000094190000}"/>
    <cellStyle name="Normal 14 5 19" xfId="6549" xr:uid="{00000000-0005-0000-0000-000095190000}"/>
    <cellStyle name="Normal 14 5 2" xfId="6550" xr:uid="{00000000-0005-0000-0000-000096190000}"/>
    <cellStyle name="Normal 14 5 2 2" xfId="6551" xr:uid="{00000000-0005-0000-0000-000097190000}"/>
    <cellStyle name="Normal 14 5 2 2 2" xfId="6552" xr:uid="{00000000-0005-0000-0000-000098190000}"/>
    <cellStyle name="Normal 14 5 2 3" xfId="6553" xr:uid="{00000000-0005-0000-0000-000099190000}"/>
    <cellStyle name="Normal 14 5 2 3 2" xfId="6554" xr:uid="{00000000-0005-0000-0000-00009A190000}"/>
    <cellStyle name="Normal 14 5 2 4" xfId="6555" xr:uid="{00000000-0005-0000-0000-00009B190000}"/>
    <cellStyle name="Normal 14 5 2 4 2" xfId="6556" xr:uid="{00000000-0005-0000-0000-00009C190000}"/>
    <cellStyle name="Normal 14 5 2 5" xfId="6557" xr:uid="{00000000-0005-0000-0000-00009D190000}"/>
    <cellStyle name="Normal 14 5 2 5 2" xfId="6558" xr:uid="{00000000-0005-0000-0000-00009E190000}"/>
    <cellStyle name="Normal 14 5 2 6" xfId="6559" xr:uid="{00000000-0005-0000-0000-00009F190000}"/>
    <cellStyle name="Normal 14 5 2 6 2" xfId="6560" xr:uid="{00000000-0005-0000-0000-0000A0190000}"/>
    <cellStyle name="Normal 14 5 2 7" xfId="6561" xr:uid="{00000000-0005-0000-0000-0000A1190000}"/>
    <cellStyle name="Normal 14 5 3" xfId="6562" xr:uid="{00000000-0005-0000-0000-0000A2190000}"/>
    <cellStyle name="Normal 14 5 3 2" xfId="6563" xr:uid="{00000000-0005-0000-0000-0000A3190000}"/>
    <cellStyle name="Normal 14 5 3 2 2" xfId="6564" xr:uid="{00000000-0005-0000-0000-0000A4190000}"/>
    <cellStyle name="Normal 14 5 3 3" xfId="6565" xr:uid="{00000000-0005-0000-0000-0000A5190000}"/>
    <cellStyle name="Normal 14 5 3 3 2" xfId="6566" xr:uid="{00000000-0005-0000-0000-0000A6190000}"/>
    <cellStyle name="Normal 14 5 3 4" xfId="6567" xr:uid="{00000000-0005-0000-0000-0000A7190000}"/>
    <cellStyle name="Normal 14 5 3 4 2" xfId="6568" xr:uid="{00000000-0005-0000-0000-0000A8190000}"/>
    <cellStyle name="Normal 14 5 3 5" xfId="6569" xr:uid="{00000000-0005-0000-0000-0000A9190000}"/>
    <cellStyle name="Normal 14 5 3 5 2" xfId="6570" xr:uid="{00000000-0005-0000-0000-0000AA190000}"/>
    <cellStyle name="Normal 14 5 3 6" xfId="6571" xr:uid="{00000000-0005-0000-0000-0000AB190000}"/>
    <cellStyle name="Normal 14 5 3 6 2" xfId="6572" xr:uid="{00000000-0005-0000-0000-0000AC190000}"/>
    <cellStyle name="Normal 14 5 3 7" xfId="6573" xr:uid="{00000000-0005-0000-0000-0000AD190000}"/>
    <cellStyle name="Normal 14 5 4" xfId="6574" xr:uid="{00000000-0005-0000-0000-0000AE190000}"/>
    <cellStyle name="Normal 14 5 4 2" xfId="6575" xr:uid="{00000000-0005-0000-0000-0000AF190000}"/>
    <cellStyle name="Normal 14 5 4 2 2" xfId="6576" xr:uid="{00000000-0005-0000-0000-0000B0190000}"/>
    <cellStyle name="Normal 14 5 4 3" xfId="6577" xr:uid="{00000000-0005-0000-0000-0000B1190000}"/>
    <cellStyle name="Normal 14 5 4 3 2" xfId="6578" xr:uid="{00000000-0005-0000-0000-0000B2190000}"/>
    <cellStyle name="Normal 14 5 4 4" xfId="6579" xr:uid="{00000000-0005-0000-0000-0000B3190000}"/>
    <cellStyle name="Normal 14 5 4 4 2" xfId="6580" xr:uid="{00000000-0005-0000-0000-0000B4190000}"/>
    <cellStyle name="Normal 14 5 4 5" xfId="6581" xr:uid="{00000000-0005-0000-0000-0000B5190000}"/>
    <cellStyle name="Normal 14 5 4 5 2" xfId="6582" xr:uid="{00000000-0005-0000-0000-0000B6190000}"/>
    <cellStyle name="Normal 14 5 4 6" xfId="6583" xr:uid="{00000000-0005-0000-0000-0000B7190000}"/>
    <cellStyle name="Normal 14 5 4 6 2" xfId="6584" xr:uid="{00000000-0005-0000-0000-0000B8190000}"/>
    <cellStyle name="Normal 14 5 4 7" xfId="6585" xr:uid="{00000000-0005-0000-0000-0000B9190000}"/>
    <cellStyle name="Normal 14 5 5" xfId="6586" xr:uid="{00000000-0005-0000-0000-0000BA190000}"/>
    <cellStyle name="Normal 14 5 5 2" xfId="6587" xr:uid="{00000000-0005-0000-0000-0000BB190000}"/>
    <cellStyle name="Normal 14 5 5 2 2" xfId="6588" xr:uid="{00000000-0005-0000-0000-0000BC190000}"/>
    <cellStyle name="Normal 14 5 5 3" xfId="6589" xr:uid="{00000000-0005-0000-0000-0000BD190000}"/>
    <cellStyle name="Normal 14 5 5 3 2" xfId="6590" xr:uid="{00000000-0005-0000-0000-0000BE190000}"/>
    <cellStyle name="Normal 14 5 5 4" xfId="6591" xr:uid="{00000000-0005-0000-0000-0000BF190000}"/>
    <cellStyle name="Normal 14 5 5 4 2" xfId="6592" xr:uid="{00000000-0005-0000-0000-0000C0190000}"/>
    <cellStyle name="Normal 14 5 5 5" xfId="6593" xr:uid="{00000000-0005-0000-0000-0000C1190000}"/>
    <cellStyle name="Normal 14 5 5 5 2" xfId="6594" xr:uid="{00000000-0005-0000-0000-0000C2190000}"/>
    <cellStyle name="Normal 14 5 5 6" xfId="6595" xr:uid="{00000000-0005-0000-0000-0000C3190000}"/>
    <cellStyle name="Normal 14 5 5 6 2" xfId="6596" xr:uid="{00000000-0005-0000-0000-0000C4190000}"/>
    <cellStyle name="Normal 14 5 5 7" xfId="6597" xr:uid="{00000000-0005-0000-0000-0000C5190000}"/>
    <cellStyle name="Normal 14 5 6" xfId="6598" xr:uid="{00000000-0005-0000-0000-0000C6190000}"/>
    <cellStyle name="Normal 14 5 6 2" xfId="6599" xr:uid="{00000000-0005-0000-0000-0000C7190000}"/>
    <cellStyle name="Normal 14 5 6 2 2" xfId="6600" xr:uid="{00000000-0005-0000-0000-0000C8190000}"/>
    <cellStyle name="Normal 14 5 6 3" xfId="6601" xr:uid="{00000000-0005-0000-0000-0000C9190000}"/>
    <cellStyle name="Normal 14 5 6 3 2" xfId="6602" xr:uid="{00000000-0005-0000-0000-0000CA190000}"/>
    <cellStyle name="Normal 14 5 6 4" xfId="6603" xr:uid="{00000000-0005-0000-0000-0000CB190000}"/>
    <cellStyle name="Normal 14 5 6 4 2" xfId="6604" xr:uid="{00000000-0005-0000-0000-0000CC190000}"/>
    <cellStyle name="Normal 14 5 6 5" xfId="6605" xr:uid="{00000000-0005-0000-0000-0000CD190000}"/>
    <cellStyle name="Normal 14 5 6 5 2" xfId="6606" xr:uid="{00000000-0005-0000-0000-0000CE190000}"/>
    <cellStyle name="Normal 14 5 6 6" xfId="6607" xr:uid="{00000000-0005-0000-0000-0000CF190000}"/>
    <cellStyle name="Normal 14 5 6 6 2" xfId="6608" xr:uid="{00000000-0005-0000-0000-0000D0190000}"/>
    <cellStyle name="Normal 14 5 6 7" xfId="6609" xr:uid="{00000000-0005-0000-0000-0000D1190000}"/>
    <cellStyle name="Normal 14 5 7" xfId="6610" xr:uid="{00000000-0005-0000-0000-0000D2190000}"/>
    <cellStyle name="Normal 14 5 7 2" xfId="6611" xr:uid="{00000000-0005-0000-0000-0000D3190000}"/>
    <cellStyle name="Normal 14 5 7 2 2" xfId="6612" xr:uid="{00000000-0005-0000-0000-0000D4190000}"/>
    <cellStyle name="Normal 14 5 7 3" xfId="6613" xr:uid="{00000000-0005-0000-0000-0000D5190000}"/>
    <cellStyle name="Normal 14 5 7 3 2" xfId="6614" xr:uid="{00000000-0005-0000-0000-0000D6190000}"/>
    <cellStyle name="Normal 14 5 7 4" xfId="6615" xr:uid="{00000000-0005-0000-0000-0000D7190000}"/>
    <cellStyle name="Normal 14 5 7 4 2" xfId="6616" xr:uid="{00000000-0005-0000-0000-0000D8190000}"/>
    <cellStyle name="Normal 14 5 7 5" xfId="6617" xr:uid="{00000000-0005-0000-0000-0000D9190000}"/>
    <cellStyle name="Normal 14 5 7 5 2" xfId="6618" xr:uid="{00000000-0005-0000-0000-0000DA190000}"/>
    <cellStyle name="Normal 14 5 7 6" xfId="6619" xr:uid="{00000000-0005-0000-0000-0000DB190000}"/>
    <cellStyle name="Normal 14 5 7 6 2" xfId="6620" xr:uid="{00000000-0005-0000-0000-0000DC190000}"/>
    <cellStyle name="Normal 14 5 7 7" xfId="6621" xr:uid="{00000000-0005-0000-0000-0000DD190000}"/>
    <cellStyle name="Normal 14 5 8" xfId="6622" xr:uid="{00000000-0005-0000-0000-0000DE190000}"/>
    <cellStyle name="Normal 14 5 8 2" xfId="6623" xr:uid="{00000000-0005-0000-0000-0000DF190000}"/>
    <cellStyle name="Normal 14 5 9" xfId="6624" xr:uid="{00000000-0005-0000-0000-0000E0190000}"/>
    <cellStyle name="Normal 14 5 9 2" xfId="6625" xr:uid="{00000000-0005-0000-0000-0000E1190000}"/>
    <cellStyle name="Normal 14 6" xfId="6626" xr:uid="{00000000-0005-0000-0000-0000E2190000}"/>
    <cellStyle name="Normal 14 6 2" xfId="6627" xr:uid="{00000000-0005-0000-0000-0000E3190000}"/>
    <cellStyle name="Normal 14 6 2 2" xfId="6628" xr:uid="{00000000-0005-0000-0000-0000E4190000}"/>
    <cellStyle name="Normal 14 6 3" xfId="6629" xr:uid="{00000000-0005-0000-0000-0000E5190000}"/>
    <cellStyle name="Normal 14 6 3 2" xfId="6630" xr:uid="{00000000-0005-0000-0000-0000E6190000}"/>
    <cellStyle name="Normal 14 6 4" xfId="6631" xr:uid="{00000000-0005-0000-0000-0000E7190000}"/>
    <cellStyle name="Normal 14 6 4 2" xfId="6632" xr:uid="{00000000-0005-0000-0000-0000E8190000}"/>
    <cellStyle name="Normal 14 6 5" xfId="6633" xr:uid="{00000000-0005-0000-0000-0000E9190000}"/>
    <cellStyle name="Normal 14 6 5 2" xfId="6634" xr:uid="{00000000-0005-0000-0000-0000EA190000}"/>
    <cellStyle name="Normal 14 6 6" xfId="6635" xr:uid="{00000000-0005-0000-0000-0000EB190000}"/>
    <cellStyle name="Normal 14 6 6 2" xfId="6636" xr:uid="{00000000-0005-0000-0000-0000EC190000}"/>
    <cellStyle name="Normal 14 6 7" xfId="6637" xr:uid="{00000000-0005-0000-0000-0000ED190000}"/>
    <cellStyle name="Normal 14 7" xfId="6638" xr:uid="{00000000-0005-0000-0000-0000EE190000}"/>
    <cellStyle name="Normal 14 7 2" xfId="6639" xr:uid="{00000000-0005-0000-0000-0000EF190000}"/>
    <cellStyle name="Normal 14 7 2 2" xfId="6640" xr:uid="{00000000-0005-0000-0000-0000F0190000}"/>
    <cellStyle name="Normal 14 7 3" xfId="6641" xr:uid="{00000000-0005-0000-0000-0000F1190000}"/>
    <cellStyle name="Normal 14 7 3 2" xfId="6642" xr:uid="{00000000-0005-0000-0000-0000F2190000}"/>
    <cellStyle name="Normal 14 7 4" xfId="6643" xr:uid="{00000000-0005-0000-0000-0000F3190000}"/>
    <cellStyle name="Normal 14 7 4 2" xfId="6644" xr:uid="{00000000-0005-0000-0000-0000F4190000}"/>
    <cellStyle name="Normal 14 7 5" xfId="6645" xr:uid="{00000000-0005-0000-0000-0000F5190000}"/>
    <cellStyle name="Normal 14 7 5 2" xfId="6646" xr:uid="{00000000-0005-0000-0000-0000F6190000}"/>
    <cellStyle name="Normal 14 7 6" xfId="6647" xr:uid="{00000000-0005-0000-0000-0000F7190000}"/>
    <cellStyle name="Normal 14 7 6 2" xfId="6648" xr:uid="{00000000-0005-0000-0000-0000F8190000}"/>
    <cellStyle name="Normal 14 7 7" xfId="6649" xr:uid="{00000000-0005-0000-0000-0000F9190000}"/>
    <cellStyle name="Normal 14 8" xfId="6650" xr:uid="{00000000-0005-0000-0000-0000FA190000}"/>
    <cellStyle name="Normal 14 8 2" xfId="6651" xr:uid="{00000000-0005-0000-0000-0000FB190000}"/>
    <cellStyle name="Normal 14 8 2 2" xfId="6652" xr:uid="{00000000-0005-0000-0000-0000FC190000}"/>
    <cellStyle name="Normal 14 8 3" xfId="6653" xr:uid="{00000000-0005-0000-0000-0000FD190000}"/>
    <cellStyle name="Normal 14 8 3 2" xfId="6654" xr:uid="{00000000-0005-0000-0000-0000FE190000}"/>
    <cellStyle name="Normal 14 8 4" xfId="6655" xr:uid="{00000000-0005-0000-0000-0000FF190000}"/>
    <cellStyle name="Normal 14 8 4 2" xfId="6656" xr:uid="{00000000-0005-0000-0000-0000001A0000}"/>
    <cellStyle name="Normal 14 8 5" xfId="6657" xr:uid="{00000000-0005-0000-0000-0000011A0000}"/>
    <cellStyle name="Normal 14 8 5 2" xfId="6658" xr:uid="{00000000-0005-0000-0000-0000021A0000}"/>
    <cellStyle name="Normal 14 8 6" xfId="6659" xr:uid="{00000000-0005-0000-0000-0000031A0000}"/>
    <cellStyle name="Normal 14 8 6 2" xfId="6660" xr:uid="{00000000-0005-0000-0000-0000041A0000}"/>
    <cellStyle name="Normal 14 8 7" xfId="6661" xr:uid="{00000000-0005-0000-0000-0000051A0000}"/>
    <cellStyle name="Normal 14 9" xfId="6662" xr:uid="{00000000-0005-0000-0000-0000061A0000}"/>
    <cellStyle name="Normal 14 9 2" xfId="6663" xr:uid="{00000000-0005-0000-0000-0000071A0000}"/>
    <cellStyle name="Normal 14 9 2 2" xfId="6664" xr:uid="{00000000-0005-0000-0000-0000081A0000}"/>
    <cellStyle name="Normal 14 9 3" xfId="6665" xr:uid="{00000000-0005-0000-0000-0000091A0000}"/>
    <cellStyle name="Normal 14 9 3 2" xfId="6666" xr:uid="{00000000-0005-0000-0000-00000A1A0000}"/>
    <cellStyle name="Normal 14 9 4" xfId="6667" xr:uid="{00000000-0005-0000-0000-00000B1A0000}"/>
    <cellStyle name="Normal 14 9 4 2" xfId="6668" xr:uid="{00000000-0005-0000-0000-00000C1A0000}"/>
    <cellStyle name="Normal 14 9 5" xfId="6669" xr:uid="{00000000-0005-0000-0000-00000D1A0000}"/>
    <cellStyle name="Normal 14 9 5 2" xfId="6670" xr:uid="{00000000-0005-0000-0000-00000E1A0000}"/>
    <cellStyle name="Normal 14 9 6" xfId="6671" xr:uid="{00000000-0005-0000-0000-00000F1A0000}"/>
    <cellStyle name="Normal 14 9 6 2" xfId="6672" xr:uid="{00000000-0005-0000-0000-0000101A0000}"/>
    <cellStyle name="Normal 14 9 7" xfId="6673" xr:uid="{00000000-0005-0000-0000-0000111A0000}"/>
    <cellStyle name="Normal 140" xfId="6674" xr:uid="{00000000-0005-0000-0000-0000121A0000}"/>
    <cellStyle name="Normal 140 2" xfId="6675" xr:uid="{00000000-0005-0000-0000-0000131A0000}"/>
    <cellStyle name="Normal 141" xfId="6676" xr:uid="{00000000-0005-0000-0000-0000141A0000}"/>
    <cellStyle name="Normal 141 2" xfId="6677" xr:uid="{00000000-0005-0000-0000-0000151A0000}"/>
    <cellStyle name="Normal 142" xfId="6678" xr:uid="{00000000-0005-0000-0000-0000161A0000}"/>
    <cellStyle name="Normal 142 2" xfId="6679" xr:uid="{00000000-0005-0000-0000-0000171A0000}"/>
    <cellStyle name="Normal 143" xfId="6680" xr:uid="{00000000-0005-0000-0000-0000181A0000}"/>
    <cellStyle name="Normal 143 2" xfId="6681" xr:uid="{00000000-0005-0000-0000-0000191A0000}"/>
    <cellStyle name="Normal 144" xfId="6682" xr:uid="{00000000-0005-0000-0000-00001A1A0000}"/>
    <cellStyle name="Normal 144 2" xfId="6683" xr:uid="{00000000-0005-0000-0000-00001B1A0000}"/>
    <cellStyle name="Normal 144 2 2" xfId="6684" xr:uid="{00000000-0005-0000-0000-00001C1A0000}"/>
    <cellStyle name="Normal 144 3" xfId="6685" xr:uid="{00000000-0005-0000-0000-00001D1A0000}"/>
    <cellStyle name="Normal 145" xfId="6686" xr:uid="{00000000-0005-0000-0000-00001E1A0000}"/>
    <cellStyle name="Normal 145 2" xfId="6687" xr:uid="{00000000-0005-0000-0000-00001F1A0000}"/>
    <cellStyle name="Normal 145 2 2" xfId="6688" xr:uid="{00000000-0005-0000-0000-0000201A0000}"/>
    <cellStyle name="Normal 146" xfId="6689" xr:uid="{00000000-0005-0000-0000-0000211A0000}"/>
    <cellStyle name="Normal 146 2" xfId="6690" xr:uid="{00000000-0005-0000-0000-0000221A0000}"/>
    <cellStyle name="Normal 146 2 2" xfId="6691" xr:uid="{00000000-0005-0000-0000-0000231A0000}"/>
    <cellStyle name="Normal 146 3" xfId="6692" xr:uid="{00000000-0005-0000-0000-0000241A0000}"/>
    <cellStyle name="Normal 146 4" xfId="6693" xr:uid="{00000000-0005-0000-0000-0000251A0000}"/>
    <cellStyle name="Normal 146 5" xfId="6694" xr:uid="{00000000-0005-0000-0000-0000261A0000}"/>
    <cellStyle name="Normal 146 6" xfId="6695" xr:uid="{00000000-0005-0000-0000-0000271A0000}"/>
    <cellStyle name="Normal 146 7" xfId="6696" xr:uid="{00000000-0005-0000-0000-0000281A0000}"/>
    <cellStyle name="Normal 146 8" xfId="6697" xr:uid="{00000000-0005-0000-0000-0000291A0000}"/>
    <cellStyle name="Normal 147" xfId="6698" xr:uid="{00000000-0005-0000-0000-00002A1A0000}"/>
    <cellStyle name="Normal 147 2" xfId="6699" xr:uid="{00000000-0005-0000-0000-00002B1A0000}"/>
    <cellStyle name="Normal 147 2 2" xfId="6700" xr:uid="{00000000-0005-0000-0000-00002C1A0000}"/>
    <cellStyle name="Normal 147 3" xfId="6701" xr:uid="{00000000-0005-0000-0000-00002D1A0000}"/>
    <cellStyle name="Normal 148" xfId="6702" xr:uid="{00000000-0005-0000-0000-00002E1A0000}"/>
    <cellStyle name="Normal 148 2" xfId="6703" xr:uid="{00000000-0005-0000-0000-00002F1A0000}"/>
    <cellStyle name="Normal 148 2 2" xfId="6704" xr:uid="{00000000-0005-0000-0000-0000301A0000}"/>
    <cellStyle name="Normal 148 3" xfId="6705" xr:uid="{00000000-0005-0000-0000-0000311A0000}"/>
    <cellStyle name="Normal 149" xfId="6706" xr:uid="{00000000-0005-0000-0000-0000321A0000}"/>
    <cellStyle name="Normal 149 2" xfId="6707" xr:uid="{00000000-0005-0000-0000-0000331A0000}"/>
    <cellStyle name="Normal 149 2 2" xfId="6708" xr:uid="{00000000-0005-0000-0000-0000341A0000}"/>
    <cellStyle name="Normal 149 3" xfId="6709" xr:uid="{00000000-0005-0000-0000-0000351A0000}"/>
    <cellStyle name="Normal 15" xfId="6710" xr:uid="{00000000-0005-0000-0000-0000361A0000}"/>
    <cellStyle name="Normal 15 10" xfId="6711" xr:uid="{00000000-0005-0000-0000-0000371A0000}"/>
    <cellStyle name="Normal 15 10 2" xfId="6712" xr:uid="{00000000-0005-0000-0000-0000381A0000}"/>
    <cellStyle name="Normal 15 10 2 2" xfId="6713" xr:uid="{00000000-0005-0000-0000-0000391A0000}"/>
    <cellStyle name="Normal 15 10 3" xfId="6714" xr:uid="{00000000-0005-0000-0000-00003A1A0000}"/>
    <cellStyle name="Normal 15 10 3 2" xfId="6715" xr:uid="{00000000-0005-0000-0000-00003B1A0000}"/>
    <cellStyle name="Normal 15 10 4" xfId="6716" xr:uid="{00000000-0005-0000-0000-00003C1A0000}"/>
    <cellStyle name="Normal 15 10 4 2" xfId="6717" xr:uid="{00000000-0005-0000-0000-00003D1A0000}"/>
    <cellStyle name="Normal 15 10 5" xfId="6718" xr:uid="{00000000-0005-0000-0000-00003E1A0000}"/>
    <cellStyle name="Normal 15 10 5 2" xfId="6719" xr:uid="{00000000-0005-0000-0000-00003F1A0000}"/>
    <cellStyle name="Normal 15 10 6" xfId="6720" xr:uid="{00000000-0005-0000-0000-0000401A0000}"/>
    <cellStyle name="Normal 15 10 6 2" xfId="6721" xr:uid="{00000000-0005-0000-0000-0000411A0000}"/>
    <cellStyle name="Normal 15 10 7" xfId="6722" xr:uid="{00000000-0005-0000-0000-0000421A0000}"/>
    <cellStyle name="Normal 15 11" xfId="6723" xr:uid="{00000000-0005-0000-0000-0000431A0000}"/>
    <cellStyle name="Normal 15 11 2" xfId="6724" xr:uid="{00000000-0005-0000-0000-0000441A0000}"/>
    <cellStyle name="Normal 15 11 2 2" xfId="6725" xr:uid="{00000000-0005-0000-0000-0000451A0000}"/>
    <cellStyle name="Normal 15 11 3" xfId="6726" xr:uid="{00000000-0005-0000-0000-0000461A0000}"/>
    <cellStyle name="Normal 15 11 3 2" xfId="6727" xr:uid="{00000000-0005-0000-0000-0000471A0000}"/>
    <cellStyle name="Normal 15 11 4" xfId="6728" xr:uid="{00000000-0005-0000-0000-0000481A0000}"/>
    <cellStyle name="Normal 15 11 4 2" xfId="6729" xr:uid="{00000000-0005-0000-0000-0000491A0000}"/>
    <cellStyle name="Normal 15 11 5" xfId="6730" xr:uid="{00000000-0005-0000-0000-00004A1A0000}"/>
    <cellStyle name="Normal 15 11 5 2" xfId="6731" xr:uid="{00000000-0005-0000-0000-00004B1A0000}"/>
    <cellStyle name="Normal 15 11 6" xfId="6732" xr:uid="{00000000-0005-0000-0000-00004C1A0000}"/>
    <cellStyle name="Normal 15 11 6 2" xfId="6733" xr:uid="{00000000-0005-0000-0000-00004D1A0000}"/>
    <cellStyle name="Normal 15 11 7" xfId="6734" xr:uid="{00000000-0005-0000-0000-00004E1A0000}"/>
    <cellStyle name="Normal 15 12" xfId="6735" xr:uid="{00000000-0005-0000-0000-00004F1A0000}"/>
    <cellStyle name="Normal 15 12 2" xfId="6736" xr:uid="{00000000-0005-0000-0000-0000501A0000}"/>
    <cellStyle name="Normal 15 13" xfId="6737" xr:uid="{00000000-0005-0000-0000-0000511A0000}"/>
    <cellStyle name="Normal 15 13 2" xfId="6738" xr:uid="{00000000-0005-0000-0000-0000521A0000}"/>
    <cellStyle name="Normal 15 14" xfId="6739" xr:uid="{00000000-0005-0000-0000-0000531A0000}"/>
    <cellStyle name="Normal 15 14 2" xfId="6740" xr:uid="{00000000-0005-0000-0000-0000541A0000}"/>
    <cellStyle name="Normal 15 15" xfId="6741" xr:uid="{00000000-0005-0000-0000-0000551A0000}"/>
    <cellStyle name="Normal 15 15 2" xfId="6742" xr:uid="{00000000-0005-0000-0000-0000561A0000}"/>
    <cellStyle name="Normal 15 16" xfId="6743" xr:uid="{00000000-0005-0000-0000-0000571A0000}"/>
    <cellStyle name="Normal 15 16 2" xfId="6744" xr:uid="{00000000-0005-0000-0000-0000581A0000}"/>
    <cellStyle name="Normal 15 17" xfId="6745" xr:uid="{00000000-0005-0000-0000-0000591A0000}"/>
    <cellStyle name="Normal 15 17 2" xfId="6746" xr:uid="{00000000-0005-0000-0000-00005A1A0000}"/>
    <cellStyle name="Normal 15 18" xfId="6747" xr:uid="{00000000-0005-0000-0000-00005B1A0000}"/>
    <cellStyle name="Normal 15 18 2" xfId="6748" xr:uid="{00000000-0005-0000-0000-00005C1A0000}"/>
    <cellStyle name="Normal 15 19" xfId="6749" xr:uid="{00000000-0005-0000-0000-00005D1A0000}"/>
    <cellStyle name="Normal 15 19 2" xfId="6750" xr:uid="{00000000-0005-0000-0000-00005E1A0000}"/>
    <cellStyle name="Normal 15 2" xfId="6751" xr:uid="{00000000-0005-0000-0000-00005F1A0000}"/>
    <cellStyle name="Normal 15 2 10" xfId="6752" xr:uid="{00000000-0005-0000-0000-0000601A0000}"/>
    <cellStyle name="Normal 15 2 10 2" xfId="6753" xr:uid="{00000000-0005-0000-0000-0000611A0000}"/>
    <cellStyle name="Normal 15 2 11" xfId="6754" xr:uid="{00000000-0005-0000-0000-0000621A0000}"/>
    <cellStyle name="Normal 15 2 11 2" xfId="6755" xr:uid="{00000000-0005-0000-0000-0000631A0000}"/>
    <cellStyle name="Normal 15 2 12" xfId="6756" xr:uid="{00000000-0005-0000-0000-0000641A0000}"/>
    <cellStyle name="Normal 15 2 12 2" xfId="6757" xr:uid="{00000000-0005-0000-0000-0000651A0000}"/>
    <cellStyle name="Normal 15 2 13" xfId="6758" xr:uid="{00000000-0005-0000-0000-0000661A0000}"/>
    <cellStyle name="Normal 15 2 13 2" xfId="6759" xr:uid="{00000000-0005-0000-0000-0000671A0000}"/>
    <cellStyle name="Normal 15 2 14" xfId="6760" xr:uid="{00000000-0005-0000-0000-0000681A0000}"/>
    <cellStyle name="Normal 15 2 14 2" xfId="6761" xr:uid="{00000000-0005-0000-0000-0000691A0000}"/>
    <cellStyle name="Normal 15 2 15" xfId="6762" xr:uid="{00000000-0005-0000-0000-00006A1A0000}"/>
    <cellStyle name="Normal 15 2 15 2" xfId="6763" xr:uid="{00000000-0005-0000-0000-00006B1A0000}"/>
    <cellStyle name="Normal 15 2 16" xfId="6764" xr:uid="{00000000-0005-0000-0000-00006C1A0000}"/>
    <cellStyle name="Normal 15 2 16 2" xfId="6765" xr:uid="{00000000-0005-0000-0000-00006D1A0000}"/>
    <cellStyle name="Normal 15 2 17" xfId="6766" xr:uid="{00000000-0005-0000-0000-00006E1A0000}"/>
    <cellStyle name="Normal 15 2 17 2" xfId="6767" xr:uid="{00000000-0005-0000-0000-00006F1A0000}"/>
    <cellStyle name="Normal 15 2 18" xfId="6768" xr:uid="{00000000-0005-0000-0000-0000701A0000}"/>
    <cellStyle name="Normal 15 2 18 2" xfId="6769" xr:uid="{00000000-0005-0000-0000-0000711A0000}"/>
    <cellStyle name="Normal 15 2 19" xfId="6770" xr:uid="{00000000-0005-0000-0000-0000721A0000}"/>
    <cellStyle name="Normal 15 2 2" xfId="6771" xr:uid="{00000000-0005-0000-0000-0000731A0000}"/>
    <cellStyle name="Normal 15 2 2 2" xfId="6772" xr:uid="{00000000-0005-0000-0000-0000741A0000}"/>
    <cellStyle name="Normal 15 2 2 2 2" xfId="6773" xr:uid="{00000000-0005-0000-0000-0000751A0000}"/>
    <cellStyle name="Normal 15 2 2 3" xfId="6774" xr:uid="{00000000-0005-0000-0000-0000761A0000}"/>
    <cellStyle name="Normal 15 2 2 3 2" xfId="6775" xr:uid="{00000000-0005-0000-0000-0000771A0000}"/>
    <cellStyle name="Normal 15 2 2 4" xfId="6776" xr:uid="{00000000-0005-0000-0000-0000781A0000}"/>
    <cellStyle name="Normal 15 2 2 4 2" xfId="6777" xr:uid="{00000000-0005-0000-0000-0000791A0000}"/>
    <cellStyle name="Normal 15 2 2 5" xfId="6778" xr:uid="{00000000-0005-0000-0000-00007A1A0000}"/>
    <cellStyle name="Normal 15 2 2 5 2" xfId="6779" xr:uid="{00000000-0005-0000-0000-00007B1A0000}"/>
    <cellStyle name="Normal 15 2 2 6" xfId="6780" xr:uid="{00000000-0005-0000-0000-00007C1A0000}"/>
    <cellStyle name="Normal 15 2 2 6 2" xfId="6781" xr:uid="{00000000-0005-0000-0000-00007D1A0000}"/>
    <cellStyle name="Normal 15 2 2 7" xfId="6782" xr:uid="{00000000-0005-0000-0000-00007E1A0000}"/>
    <cellStyle name="Normal 15 2 20" xfId="6783" xr:uid="{00000000-0005-0000-0000-00007F1A0000}"/>
    <cellStyle name="Normal 15 2 3" xfId="6784" xr:uid="{00000000-0005-0000-0000-0000801A0000}"/>
    <cellStyle name="Normal 15 2 3 2" xfId="6785" xr:uid="{00000000-0005-0000-0000-0000811A0000}"/>
    <cellStyle name="Normal 15 2 3 2 2" xfId="6786" xr:uid="{00000000-0005-0000-0000-0000821A0000}"/>
    <cellStyle name="Normal 15 2 3 3" xfId="6787" xr:uid="{00000000-0005-0000-0000-0000831A0000}"/>
    <cellStyle name="Normal 15 2 3 3 2" xfId="6788" xr:uid="{00000000-0005-0000-0000-0000841A0000}"/>
    <cellStyle name="Normal 15 2 3 4" xfId="6789" xr:uid="{00000000-0005-0000-0000-0000851A0000}"/>
    <cellStyle name="Normal 15 2 3 4 2" xfId="6790" xr:uid="{00000000-0005-0000-0000-0000861A0000}"/>
    <cellStyle name="Normal 15 2 3 5" xfId="6791" xr:uid="{00000000-0005-0000-0000-0000871A0000}"/>
    <cellStyle name="Normal 15 2 3 5 2" xfId="6792" xr:uid="{00000000-0005-0000-0000-0000881A0000}"/>
    <cellStyle name="Normal 15 2 3 6" xfId="6793" xr:uid="{00000000-0005-0000-0000-0000891A0000}"/>
    <cellStyle name="Normal 15 2 3 6 2" xfId="6794" xr:uid="{00000000-0005-0000-0000-00008A1A0000}"/>
    <cellStyle name="Normal 15 2 3 7" xfId="6795" xr:uid="{00000000-0005-0000-0000-00008B1A0000}"/>
    <cellStyle name="Normal 15 2 4" xfId="6796" xr:uid="{00000000-0005-0000-0000-00008C1A0000}"/>
    <cellStyle name="Normal 15 2 4 2" xfId="6797" xr:uid="{00000000-0005-0000-0000-00008D1A0000}"/>
    <cellStyle name="Normal 15 2 4 2 2" xfId="6798" xr:uid="{00000000-0005-0000-0000-00008E1A0000}"/>
    <cellStyle name="Normal 15 2 4 3" xfId="6799" xr:uid="{00000000-0005-0000-0000-00008F1A0000}"/>
    <cellStyle name="Normal 15 2 4 3 2" xfId="6800" xr:uid="{00000000-0005-0000-0000-0000901A0000}"/>
    <cellStyle name="Normal 15 2 4 4" xfId="6801" xr:uid="{00000000-0005-0000-0000-0000911A0000}"/>
    <cellStyle name="Normal 15 2 4 4 2" xfId="6802" xr:uid="{00000000-0005-0000-0000-0000921A0000}"/>
    <cellStyle name="Normal 15 2 4 5" xfId="6803" xr:uid="{00000000-0005-0000-0000-0000931A0000}"/>
    <cellStyle name="Normal 15 2 4 5 2" xfId="6804" xr:uid="{00000000-0005-0000-0000-0000941A0000}"/>
    <cellStyle name="Normal 15 2 4 6" xfId="6805" xr:uid="{00000000-0005-0000-0000-0000951A0000}"/>
    <cellStyle name="Normal 15 2 4 6 2" xfId="6806" xr:uid="{00000000-0005-0000-0000-0000961A0000}"/>
    <cellStyle name="Normal 15 2 4 7" xfId="6807" xr:uid="{00000000-0005-0000-0000-0000971A0000}"/>
    <cellStyle name="Normal 15 2 5" xfId="6808" xr:uid="{00000000-0005-0000-0000-0000981A0000}"/>
    <cellStyle name="Normal 15 2 5 2" xfId="6809" xr:uid="{00000000-0005-0000-0000-0000991A0000}"/>
    <cellStyle name="Normal 15 2 5 2 2" xfId="6810" xr:uid="{00000000-0005-0000-0000-00009A1A0000}"/>
    <cellStyle name="Normal 15 2 5 3" xfId="6811" xr:uid="{00000000-0005-0000-0000-00009B1A0000}"/>
    <cellStyle name="Normal 15 2 5 3 2" xfId="6812" xr:uid="{00000000-0005-0000-0000-00009C1A0000}"/>
    <cellStyle name="Normal 15 2 5 4" xfId="6813" xr:uid="{00000000-0005-0000-0000-00009D1A0000}"/>
    <cellStyle name="Normal 15 2 5 4 2" xfId="6814" xr:uid="{00000000-0005-0000-0000-00009E1A0000}"/>
    <cellStyle name="Normal 15 2 5 5" xfId="6815" xr:uid="{00000000-0005-0000-0000-00009F1A0000}"/>
    <cellStyle name="Normal 15 2 5 5 2" xfId="6816" xr:uid="{00000000-0005-0000-0000-0000A01A0000}"/>
    <cellStyle name="Normal 15 2 5 6" xfId="6817" xr:uid="{00000000-0005-0000-0000-0000A11A0000}"/>
    <cellStyle name="Normal 15 2 5 6 2" xfId="6818" xr:uid="{00000000-0005-0000-0000-0000A21A0000}"/>
    <cellStyle name="Normal 15 2 5 7" xfId="6819" xr:uid="{00000000-0005-0000-0000-0000A31A0000}"/>
    <cellStyle name="Normal 15 2 6" xfId="6820" xr:uid="{00000000-0005-0000-0000-0000A41A0000}"/>
    <cellStyle name="Normal 15 2 6 2" xfId="6821" xr:uid="{00000000-0005-0000-0000-0000A51A0000}"/>
    <cellStyle name="Normal 15 2 6 2 2" xfId="6822" xr:uid="{00000000-0005-0000-0000-0000A61A0000}"/>
    <cellStyle name="Normal 15 2 6 3" xfId="6823" xr:uid="{00000000-0005-0000-0000-0000A71A0000}"/>
    <cellStyle name="Normal 15 2 6 3 2" xfId="6824" xr:uid="{00000000-0005-0000-0000-0000A81A0000}"/>
    <cellStyle name="Normal 15 2 6 4" xfId="6825" xr:uid="{00000000-0005-0000-0000-0000A91A0000}"/>
    <cellStyle name="Normal 15 2 6 4 2" xfId="6826" xr:uid="{00000000-0005-0000-0000-0000AA1A0000}"/>
    <cellStyle name="Normal 15 2 6 5" xfId="6827" xr:uid="{00000000-0005-0000-0000-0000AB1A0000}"/>
    <cellStyle name="Normal 15 2 6 5 2" xfId="6828" xr:uid="{00000000-0005-0000-0000-0000AC1A0000}"/>
    <cellStyle name="Normal 15 2 6 6" xfId="6829" xr:uid="{00000000-0005-0000-0000-0000AD1A0000}"/>
    <cellStyle name="Normal 15 2 6 6 2" xfId="6830" xr:uid="{00000000-0005-0000-0000-0000AE1A0000}"/>
    <cellStyle name="Normal 15 2 6 7" xfId="6831" xr:uid="{00000000-0005-0000-0000-0000AF1A0000}"/>
    <cellStyle name="Normal 15 2 7" xfId="6832" xr:uid="{00000000-0005-0000-0000-0000B01A0000}"/>
    <cellStyle name="Normal 15 2 7 2" xfId="6833" xr:uid="{00000000-0005-0000-0000-0000B11A0000}"/>
    <cellStyle name="Normal 15 2 7 2 2" xfId="6834" xr:uid="{00000000-0005-0000-0000-0000B21A0000}"/>
    <cellStyle name="Normal 15 2 7 3" xfId="6835" xr:uid="{00000000-0005-0000-0000-0000B31A0000}"/>
    <cellStyle name="Normal 15 2 7 3 2" xfId="6836" xr:uid="{00000000-0005-0000-0000-0000B41A0000}"/>
    <cellStyle name="Normal 15 2 7 4" xfId="6837" xr:uid="{00000000-0005-0000-0000-0000B51A0000}"/>
    <cellStyle name="Normal 15 2 7 4 2" xfId="6838" xr:uid="{00000000-0005-0000-0000-0000B61A0000}"/>
    <cellStyle name="Normal 15 2 7 5" xfId="6839" xr:uid="{00000000-0005-0000-0000-0000B71A0000}"/>
    <cellStyle name="Normal 15 2 7 5 2" xfId="6840" xr:uid="{00000000-0005-0000-0000-0000B81A0000}"/>
    <cellStyle name="Normal 15 2 7 6" xfId="6841" xr:uid="{00000000-0005-0000-0000-0000B91A0000}"/>
    <cellStyle name="Normal 15 2 7 6 2" xfId="6842" xr:uid="{00000000-0005-0000-0000-0000BA1A0000}"/>
    <cellStyle name="Normal 15 2 7 7" xfId="6843" xr:uid="{00000000-0005-0000-0000-0000BB1A0000}"/>
    <cellStyle name="Normal 15 2 8" xfId="6844" xr:uid="{00000000-0005-0000-0000-0000BC1A0000}"/>
    <cellStyle name="Normal 15 2 8 2" xfId="6845" xr:uid="{00000000-0005-0000-0000-0000BD1A0000}"/>
    <cellStyle name="Normal 15 2 9" xfId="6846" xr:uid="{00000000-0005-0000-0000-0000BE1A0000}"/>
    <cellStyle name="Normal 15 2 9 2" xfId="6847" xr:uid="{00000000-0005-0000-0000-0000BF1A0000}"/>
    <cellStyle name="Normal 15 20" xfId="6848" xr:uid="{00000000-0005-0000-0000-0000C01A0000}"/>
    <cellStyle name="Normal 15 20 2" xfId="6849" xr:uid="{00000000-0005-0000-0000-0000C11A0000}"/>
    <cellStyle name="Normal 15 21" xfId="6850" xr:uid="{00000000-0005-0000-0000-0000C21A0000}"/>
    <cellStyle name="Normal 15 21 2" xfId="6851" xr:uid="{00000000-0005-0000-0000-0000C31A0000}"/>
    <cellStyle name="Normal 15 22" xfId="6852" xr:uid="{00000000-0005-0000-0000-0000C41A0000}"/>
    <cellStyle name="Normal 15 22 2" xfId="6853" xr:uid="{00000000-0005-0000-0000-0000C51A0000}"/>
    <cellStyle name="Normal 15 23" xfId="6854" xr:uid="{00000000-0005-0000-0000-0000C61A0000}"/>
    <cellStyle name="Normal 15 23 2" xfId="6855" xr:uid="{00000000-0005-0000-0000-0000C71A0000}"/>
    <cellStyle name="Normal 15 24" xfId="6856" xr:uid="{00000000-0005-0000-0000-0000C81A0000}"/>
    <cellStyle name="Normal 15 24 2" xfId="6857" xr:uid="{00000000-0005-0000-0000-0000C91A0000}"/>
    <cellStyle name="Normal 15 25" xfId="6858" xr:uid="{00000000-0005-0000-0000-0000CA1A0000}"/>
    <cellStyle name="Normal 15 25 2" xfId="6859" xr:uid="{00000000-0005-0000-0000-0000CB1A0000}"/>
    <cellStyle name="Normal 15 26" xfId="6860" xr:uid="{00000000-0005-0000-0000-0000CC1A0000}"/>
    <cellStyle name="Normal 15 26 2" xfId="6861" xr:uid="{00000000-0005-0000-0000-0000CD1A0000}"/>
    <cellStyle name="Normal 15 27" xfId="6862" xr:uid="{00000000-0005-0000-0000-0000CE1A0000}"/>
    <cellStyle name="Normal 15 28" xfId="6863" xr:uid="{00000000-0005-0000-0000-0000CF1A0000}"/>
    <cellStyle name="Normal 15 3" xfId="6864" xr:uid="{00000000-0005-0000-0000-0000D01A0000}"/>
    <cellStyle name="Normal 15 3 10" xfId="6865" xr:uid="{00000000-0005-0000-0000-0000D11A0000}"/>
    <cellStyle name="Normal 15 3 10 2" xfId="6866" xr:uid="{00000000-0005-0000-0000-0000D21A0000}"/>
    <cellStyle name="Normal 15 3 11" xfId="6867" xr:uid="{00000000-0005-0000-0000-0000D31A0000}"/>
    <cellStyle name="Normal 15 3 11 2" xfId="6868" xr:uid="{00000000-0005-0000-0000-0000D41A0000}"/>
    <cellStyle name="Normal 15 3 12" xfId="6869" xr:uid="{00000000-0005-0000-0000-0000D51A0000}"/>
    <cellStyle name="Normal 15 3 12 2" xfId="6870" xr:uid="{00000000-0005-0000-0000-0000D61A0000}"/>
    <cellStyle name="Normal 15 3 13" xfId="6871" xr:uid="{00000000-0005-0000-0000-0000D71A0000}"/>
    <cellStyle name="Normal 15 3 13 2" xfId="6872" xr:uid="{00000000-0005-0000-0000-0000D81A0000}"/>
    <cellStyle name="Normal 15 3 14" xfId="6873" xr:uid="{00000000-0005-0000-0000-0000D91A0000}"/>
    <cellStyle name="Normal 15 3 14 2" xfId="6874" xr:uid="{00000000-0005-0000-0000-0000DA1A0000}"/>
    <cellStyle name="Normal 15 3 15" xfId="6875" xr:uid="{00000000-0005-0000-0000-0000DB1A0000}"/>
    <cellStyle name="Normal 15 3 15 2" xfId="6876" xr:uid="{00000000-0005-0000-0000-0000DC1A0000}"/>
    <cellStyle name="Normal 15 3 16" xfId="6877" xr:uid="{00000000-0005-0000-0000-0000DD1A0000}"/>
    <cellStyle name="Normal 15 3 16 2" xfId="6878" xr:uid="{00000000-0005-0000-0000-0000DE1A0000}"/>
    <cellStyle name="Normal 15 3 17" xfId="6879" xr:uid="{00000000-0005-0000-0000-0000DF1A0000}"/>
    <cellStyle name="Normal 15 3 17 2" xfId="6880" xr:uid="{00000000-0005-0000-0000-0000E01A0000}"/>
    <cellStyle name="Normal 15 3 18" xfId="6881" xr:uid="{00000000-0005-0000-0000-0000E11A0000}"/>
    <cellStyle name="Normal 15 3 18 2" xfId="6882" xr:uid="{00000000-0005-0000-0000-0000E21A0000}"/>
    <cellStyle name="Normal 15 3 19" xfId="6883" xr:uid="{00000000-0005-0000-0000-0000E31A0000}"/>
    <cellStyle name="Normal 15 3 2" xfId="6884" xr:uid="{00000000-0005-0000-0000-0000E41A0000}"/>
    <cellStyle name="Normal 15 3 2 2" xfId="6885" xr:uid="{00000000-0005-0000-0000-0000E51A0000}"/>
    <cellStyle name="Normal 15 3 2 2 2" xfId="6886" xr:uid="{00000000-0005-0000-0000-0000E61A0000}"/>
    <cellStyle name="Normal 15 3 2 3" xfId="6887" xr:uid="{00000000-0005-0000-0000-0000E71A0000}"/>
    <cellStyle name="Normal 15 3 2 3 2" xfId="6888" xr:uid="{00000000-0005-0000-0000-0000E81A0000}"/>
    <cellStyle name="Normal 15 3 2 4" xfId="6889" xr:uid="{00000000-0005-0000-0000-0000E91A0000}"/>
    <cellStyle name="Normal 15 3 2 4 2" xfId="6890" xr:uid="{00000000-0005-0000-0000-0000EA1A0000}"/>
    <cellStyle name="Normal 15 3 2 5" xfId="6891" xr:uid="{00000000-0005-0000-0000-0000EB1A0000}"/>
    <cellStyle name="Normal 15 3 2 5 2" xfId="6892" xr:uid="{00000000-0005-0000-0000-0000EC1A0000}"/>
    <cellStyle name="Normal 15 3 2 6" xfId="6893" xr:uid="{00000000-0005-0000-0000-0000ED1A0000}"/>
    <cellStyle name="Normal 15 3 2 6 2" xfId="6894" xr:uid="{00000000-0005-0000-0000-0000EE1A0000}"/>
    <cellStyle name="Normal 15 3 2 7" xfId="6895" xr:uid="{00000000-0005-0000-0000-0000EF1A0000}"/>
    <cellStyle name="Normal 15 3 3" xfId="6896" xr:uid="{00000000-0005-0000-0000-0000F01A0000}"/>
    <cellStyle name="Normal 15 3 3 2" xfId="6897" xr:uid="{00000000-0005-0000-0000-0000F11A0000}"/>
    <cellStyle name="Normal 15 3 3 2 2" xfId="6898" xr:uid="{00000000-0005-0000-0000-0000F21A0000}"/>
    <cellStyle name="Normal 15 3 3 3" xfId="6899" xr:uid="{00000000-0005-0000-0000-0000F31A0000}"/>
    <cellStyle name="Normal 15 3 3 3 2" xfId="6900" xr:uid="{00000000-0005-0000-0000-0000F41A0000}"/>
    <cellStyle name="Normal 15 3 3 4" xfId="6901" xr:uid="{00000000-0005-0000-0000-0000F51A0000}"/>
    <cellStyle name="Normal 15 3 3 4 2" xfId="6902" xr:uid="{00000000-0005-0000-0000-0000F61A0000}"/>
    <cellStyle name="Normal 15 3 3 5" xfId="6903" xr:uid="{00000000-0005-0000-0000-0000F71A0000}"/>
    <cellStyle name="Normal 15 3 3 5 2" xfId="6904" xr:uid="{00000000-0005-0000-0000-0000F81A0000}"/>
    <cellStyle name="Normal 15 3 3 6" xfId="6905" xr:uid="{00000000-0005-0000-0000-0000F91A0000}"/>
    <cellStyle name="Normal 15 3 3 6 2" xfId="6906" xr:uid="{00000000-0005-0000-0000-0000FA1A0000}"/>
    <cellStyle name="Normal 15 3 3 7" xfId="6907" xr:uid="{00000000-0005-0000-0000-0000FB1A0000}"/>
    <cellStyle name="Normal 15 3 4" xfId="6908" xr:uid="{00000000-0005-0000-0000-0000FC1A0000}"/>
    <cellStyle name="Normal 15 3 4 2" xfId="6909" xr:uid="{00000000-0005-0000-0000-0000FD1A0000}"/>
    <cellStyle name="Normal 15 3 4 2 2" xfId="6910" xr:uid="{00000000-0005-0000-0000-0000FE1A0000}"/>
    <cellStyle name="Normal 15 3 4 3" xfId="6911" xr:uid="{00000000-0005-0000-0000-0000FF1A0000}"/>
    <cellStyle name="Normal 15 3 4 3 2" xfId="6912" xr:uid="{00000000-0005-0000-0000-0000001B0000}"/>
    <cellStyle name="Normal 15 3 4 4" xfId="6913" xr:uid="{00000000-0005-0000-0000-0000011B0000}"/>
    <cellStyle name="Normal 15 3 4 4 2" xfId="6914" xr:uid="{00000000-0005-0000-0000-0000021B0000}"/>
    <cellStyle name="Normal 15 3 4 5" xfId="6915" xr:uid="{00000000-0005-0000-0000-0000031B0000}"/>
    <cellStyle name="Normal 15 3 4 5 2" xfId="6916" xr:uid="{00000000-0005-0000-0000-0000041B0000}"/>
    <cellStyle name="Normal 15 3 4 6" xfId="6917" xr:uid="{00000000-0005-0000-0000-0000051B0000}"/>
    <cellStyle name="Normal 15 3 4 6 2" xfId="6918" xr:uid="{00000000-0005-0000-0000-0000061B0000}"/>
    <cellStyle name="Normal 15 3 4 7" xfId="6919" xr:uid="{00000000-0005-0000-0000-0000071B0000}"/>
    <cellStyle name="Normal 15 3 5" xfId="6920" xr:uid="{00000000-0005-0000-0000-0000081B0000}"/>
    <cellStyle name="Normal 15 3 5 2" xfId="6921" xr:uid="{00000000-0005-0000-0000-0000091B0000}"/>
    <cellStyle name="Normal 15 3 5 2 2" xfId="6922" xr:uid="{00000000-0005-0000-0000-00000A1B0000}"/>
    <cellStyle name="Normal 15 3 5 3" xfId="6923" xr:uid="{00000000-0005-0000-0000-00000B1B0000}"/>
    <cellStyle name="Normal 15 3 5 3 2" xfId="6924" xr:uid="{00000000-0005-0000-0000-00000C1B0000}"/>
    <cellStyle name="Normal 15 3 5 4" xfId="6925" xr:uid="{00000000-0005-0000-0000-00000D1B0000}"/>
    <cellStyle name="Normal 15 3 5 4 2" xfId="6926" xr:uid="{00000000-0005-0000-0000-00000E1B0000}"/>
    <cellStyle name="Normal 15 3 5 5" xfId="6927" xr:uid="{00000000-0005-0000-0000-00000F1B0000}"/>
    <cellStyle name="Normal 15 3 5 5 2" xfId="6928" xr:uid="{00000000-0005-0000-0000-0000101B0000}"/>
    <cellStyle name="Normal 15 3 5 6" xfId="6929" xr:uid="{00000000-0005-0000-0000-0000111B0000}"/>
    <cellStyle name="Normal 15 3 5 6 2" xfId="6930" xr:uid="{00000000-0005-0000-0000-0000121B0000}"/>
    <cellStyle name="Normal 15 3 5 7" xfId="6931" xr:uid="{00000000-0005-0000-0000-0000131B0000}"/>
    <cellStyle name="Normal 15 3 6" xfId="6932" xr:uid="{00000000-0005-0000-0000-0000141B0000}"/>
    <cellStyle name="Normal 15 3 6 2" xfId="6933" xr:uid="{00000000-0005-0000-0000-0000151B0000}"/>
    <cellStyle name="Normal 15 3 6 2 2" xfId="6934" xr:uid="{00000000-0005-0000-0000-0000161B0000}"/>
    <cellStyle name="Normal 15 3 6 3" xfId="6935" xr:uid="{00000000-0005-0000-0000-0000171B0000}"/>
    <cellStyle name="Normal 15 3 6 3 2" xfId="6936" xr:uid="{00000000-0005-0000-0000-0000181B0000}"/>
    <cellStyle name="Normal 15 3 6 4" xfId="6937" xr:uid="{00000000-0005-0000-0000-0000191B0000}"/>
    <cellStyle name="Normal 15 3 6 4 2" xfId="6938" xr:uid="{00000000-0005-0000-0000-00001A1B0000}"/>
    <cellStyle name="Normal 15 3 6 5" xfId="6939" xr:uid="{00000000-0005-0000-0000-00001B1B0000}"/>
    <cellStyle name="Normal 15 3 6 5 2" xfId="6940" xr:uid="{00000000-0005-0000-0000-00001C1B0000}"/>
    <cellStyle name="Normal 15 3 6 6" xfId="6941" xr:uid="{00000000-0005-0000-0000-00001D1B0000}"/>
    <cellStyle name="Normal 15 3 6 6 2" xfId="6942" xr:uid="{00000000-0005-0000-0000-00001E1B0000}"/>
    <cellStyle name="Normal 15 3 6 7" xfId="6943" xr:uid="{00000000-0005-0000-0000-00001F1B0000}"/>
    <cellStyle name="Normal 15 3 7" xfId="6944" xr:uid="{00000000-0005-0000-0000-0000201B0000}"/>
    <cellStyle name="Normal 15 3 7 2" xfId="6945" xr:uid="{00000000-0005-0000-0000-0000211B0000}"/>
    <cellStyle name="Normal 15 3 7 2 2" xfId="6946" xr:uid="{00000000-0005-0000-0000-0000221B0000}"/>
    <cellStyle name="Normal 15 3 7 3" xfId="6947" xr:uid="{00000000-0005-0000-0000-0000231B0000}"/>
    <cellStyle name="Normal 15 3 7 3 2" xfId="6948" xr:uid="{00000000-0005-0000-0000-0000241B0000}"/>
    <cellStyle name="Normal 15 3 7 4" xfId="6949" xr:uid="{00000000-0005-0000-0000-0000251B0000}"/>
    <cellStyle name="Normal 15 3 7 4 2" xfId="6950" xr:uid="{00000000-0005-0000-0000-0000261B0000}"/>
    <cellStyle name="Normal 15 3 7 5" xfId="6951" xr:uid="{00000000-0005-0000-0000-0000271B0000}"/>
    <cellStyle name="Normal 15 3 7 5 2" xfId="6952" xr:uid="{00000000-0005-0000-0000-0000281B0000}"/>
    <cellStyle name="Normal 15 3 7 6" xfId="6953" xr:uid="{00000000-0005-0000-0000-0000291B0000}"/>
    <cellStyle name="Normal 15 3 7 6 2" xfId="6954" xr:uid="{00000000-0005-0000-0000-00002A1B0000}"/>
    <cellStyle name="Normal 15 3 7 7" xfId="6955" xr:uid="{00000000-0005-0000-0000-00002B1B0000}"/>
    <cellStyle name="Normal 15 3 8" xfId="6956" xr:uid="{00000000-0005-0000-0000-00002C1B0000}"/>
    <cellStyle name="Normal 15 3 8 2" xfId="6957" xr:uid="{00000000-0005-0000-0000-00002D1B0000}"/>
    <cellStyle name="Normal 15 3 9" xfId="6958" xr:uid="{00000000-0005-0000-0000-00002E1B0000}"/>
    <cellStyle name="Normal 15 3 9 2" xfId="6959" xr:uid="{00000000-0005-0000-0000-00002F1B0000}"/>
    <cellStyle name="Normal 15 4" xfId="6960" xr:uid="{00000000-0005-0000-0000-0000301B0000}"/>
    <cellStyle name="Normal 15 4 10" xfId="6961" xr:uid="{00000000-0005-0000-0000-0000311B0000}"/>
    <cellStyle name="Normal 15 4 10 2" xfId="6962" xr:uid="{00000000-0005-0000-0000-0000321B0000}"/>
    <cellStyle name="Normal 15 4 11" xfId="6963" xr:uid="{00000000-0005-0000-0000-0000331B0000}"/>
    <cellStyle name="Normal 15 4 11 2" xfId="6964" xr:uid="{00000000-0005-0000-0000-0000341B0000}"/>
    <cellStyle name="Normal 15 4 12" xfId="6965" xr:uid="{00000000-0005-0000-0000-0000351B0000}"/>
    <cellStyle name="Normal 15 4 12 2" xfId="6966" xr:uid="{00000000-0005-0000-0000-0000361B0000}"/>
    <cellStyle name="Normal 15 4 13" xfId="6967" xr:uid="{00000000-0005-0000-0000-0000371B0000}"/>
    <cellStyle name="Normal 15 4 13 2" xfId="6968" xr:uid="{00000000-0005-0000-0000-0000381B0000}"/>
    <cellStyle name="Normal 15 4 14" xfId="6969" xr:uid="{00000000-0005-0000-0000-0000391B0000}"/>
    <cellStyle name="Normal 15 4 14 2" xfId="6970" xr:uid="{00000000-0005-0000-0000-00003A1B0000}"/>
    <cellStyle name="Normal 15 4 15" xfId="6971" xr:uid="{00000000-0005-0000-0000-00003B1B0000}"/>
    <cellStyle name="Normal 15 4 15 2" xfId="6972" xr:uid="{00000000-0005-0000-0000-00003C1B0000}"/>
    <cellStyle name="Normal 15 4 16" xfId="6973" xr:uid="{00000000-0005-0000-0000-00003D1B0000}"/>
    <cellStyle name="Normal 15 4 16 2" xfId="6974" xr:uid="{00000000-0005-0000-0000-00003E1B0000}"/>
    <cellStyle name="Normal 15 4 17" xfId="6975" xr:uid="{00000000-0005-0000-0000-00003F1B0000}"/>
    <cellStyle name="Normal 15 4 17 2" xfId="6976" xr:uid="{00000000-0005-0000-0000-0000401B0000}"/>
    <cellStyle name="Normal 15 4 18" xfId="6977" xr:uid="{00000000-0005-0000-0000-0000411B0000}"/>
    <cellStyle name="Normal 15 4 18 2" xfId="6978" xr:uid="{00000000-0005-0000-0000-0000421B0000}"/>
    <cellStyle name="Normal 15 4 19" xfId="6979" xr:uid="{00000000-0005-0000-0000-0000431B0000}"/>
    <cellStyle name="Normal 15 4 2" xfId="6980" xr:uid="{00000000-0005-0000-0000-0000441B0000}"/>
    <cellStyle name="Normal 15 4 2 2" xfId="6981" xr:uid="{00000000-0005-0000-0000-0000451B0000}"/>
    <cellStyle name="Normal 15 4 2 2 2" xfId="6982" xr:uid="{00000000-0005-0000-0000-0000461B0000}"/>
    <cellStyle name="Normal 15 4 2 3" xfId="6983" xr:uid="{00000000-0005-0000-0000-0000471B0000}"/>
    <cellStyle name="Normal 15 4 2 3 2" xfId="6984" xr:uid="{00000000-0005-0000-0000-0000481B0000}"/>
    <cellStyle name="Normal 15 4 2 4" xfId="6985" xr:uid="{00000000-0005-0000-0000-0000491B0000}"/>
    <cellStyle name="Normal 15 4 2 4 2" xfId="6986" xr:uid="{00000000-0005-0000-0000-00004A1B0000}"/>
    <cellStyle name="Normal 15 4 2 5" xfId="6987" xr:uid="{00000000-0005-0000-0000-00004B1B0000}"/>
    <cellStyle name="Normal 15 4 2 5 2" xfId="6988" xr:uid="{00000000-0005-0000-0000-00004C1B0000}"/>
    <cellStyle name="Normal 15 4 2 6" xfId="6989" xr:uid="{00000000-0005-0000-0000-00004D1B0000}"/>
    <cellStyle name="Normal 15 4 2 6 2" xfId="6990" xr:uid="{00000000-0005-0000-0000-00004E1B0000}"/>
    <cellStyle name="Normal 15 4 2 7" xfId="6991" xr:uid="{00000000-0005-0000-0000-00004F1B0000}"/>
    <cellStyle name="Normal 15 4 20" xfId="6992" xr:uid="{00000000-0005-0000-0000-0000501B0000}"/>
    <cellStyle name="Normal 15 4 3" xfId="6993" xr:uid="{00000000-0005-0000-0000-0000511B0000}"/>
    <cellStyle name="Normal 15 4 3 2" xfId="6994" xr:uid="{00000000-0005-0000-0000-0000521B0000}"/>
    <cellStyle name="Normal 15 4 3 2 2" xfId="6995" xr:uid="{00000000-0005-0000-0000-0000531B0000}"/>
    <cellStyle name="Normal 15 4 3 3" xfId="6996" xr:uid="{00000000-0005-0000-0000-0000541B0000}"/>
    <cellStyle name="Normal 15 4 3 3 2" xfId="6997" xr:uid="{00000000-0005-0000-0000-0000551B0000}"/>
    <cellStyle name="Normal 15 4 3 4" xfId="6998" xr:uid="{00000000-0005-0000-0000-0000561B0000}"/>
    <cellStyle name="Normal 15 4 3 4 2" xfId="6999" xr:uid="{00000000-0005-0000-0000-0000571B0000}"/>
    <cellStyle name="Normal 15 4 3 5" xfId="7000" xr:uid="{00000000-0005-0000-0000-0000581B0000}"/>
    <cellStyle name="Normal 15 4 3 5 2" xfId="7001" xr:uid="{00000000-0005-0000-0000-0000591B0000}"/>
    <cellStyle name="Normal 15 4 3 6" xfId="7002" xr:uid="{00000000-0005-0000-0000-00005A1B0000}"/>
    <cellStyle name="Normal 15 4 3 6 2" xfId="7003" xr:uid="{00000000-0005-0000-0000-00005B1B0000}"/>
    <cellStyle name="Normal 15 4 3 7" xfId="7004" xr:uid="{00000000-0005-0000-0000-00005C1B0000}"/>
    <cellStyle name="Normal 15 4 4" xfId="7005" xr:uid="{00000000-0005-0000-0000-00005D1B0000}"/>
    <cellStyle name="Normal 15 4 4 2" xfId="7006" xr:uid="{00000000-0005-0000-0000-00005E1B0000}"/>
    <cellStyle name="Normal 15 4 4 2 2" xfId="7007" xr:uid="{00000000-0005-0000-0000-00005F1B0000}"/>
    <cellStyle name="Normal 15 4 4 3" xfId="7008" xr:uid="{00000000-0005-0000-0000-0000601B0000}"/>
    <cellStyle name="Normal 15 4 4 3 2" xfId="7009" xr:uid="{00000000-0005-0000-0000-0000611B0000}"/>
    <cellStyle name="Normal 15 4 4 4" xfId="7010" xr:uid="{00000000-0005-0000-0000-0000621B0000}"/>
    <cellStyle name="Normal 15 4 4 4 2" xfId="7011" xr:uid="{00000000-0005-0000-0000-0000631B0000}"/>
    <cellStyle name="Normal 15 4 4 5" xfId="7012" xr:uid="{00000000-0005-0000-0000-0000641B0000}"/>
    <cellStyle name="Normal 15 4 4 5 2" xfId="7013" xr:uid="{00000000-0005-0000-0000-0000651B0000}"/>
    <cellStyle name="Normal 15 4 4 6" xfId="7014" xr:uid="{00000000-0005-0000-0000-0000661B0000}"/>
    <cellStyle name="Normal 15 4 4 6 2" xfId="7015" xr:uid="{00000000-0005-0000-0000-0000671B0000}"/>
    <cellStyle name="Normal 15 4 4 7" xfId="7016" xr:uid="{00000000-0005-0000-0000-0000681B0000}"/>
    <cellStyle name="Normal 15 4 5" xfId="7017" xr:uid="{00000000-0005-0000-0000-0000691B0000}"/>
    <cellStyle name="Normal 15 4 5 2" xfId="7018" xr:uid="{00000000-0005-0000-0000-00006A1B0000}"/>
    <cellStyle name="Normal 15 4 5 2 2" xfId="7019" xr:uid="{00000000-0005-0000-0000-00006B1B0000}"/>
    <cellStyle name="Normal 15 4 5 3" xfId="7020" xr:uid="{00000000-0005-0000-0000-00006C1B0000}"/>
    <cellStyle name="Normal 15 4 5 3 2" xfId="7021" xr:uid="{00000000-0005-0000-0000-00006D1B0000}"/>
    <cellStyle name="Normal 15 4 5 4" xfId="7022" xr:uid="{00000000-0005-0000-0000-00006E1B0000}"/>
    <cellStyle name="Normal 15 4 5 4 2" xfId="7023" xr:uid="{00000000-0005-0000-0000-00006F1B0000}"/>
    <cellStyle name="Normal 15 4 5 5" xfId="7024" xr:uid="{00000000-0005-0000-0000-0000701B0000}"/>
    <cellStyle name="Normal 15 4 5 5 2" xfId="7025" xr:uid="{00000000-0005-0000-0000-0000711B0000}"/>
    <cellStyle name="Normal 15 4 5 6" xfId="7026" xr:uid="{00000000-0005-0000-0000-0000721B0000}"/>
    <cellStyle name="Normal 15 4 5 6 2" xfId="7027" xr:uid="{00000000-0005-0000-0000-0000731B0000}"/>
    <cellStyle name="Normal 15 4 5 7" xfId="7028" xr:uid="{00000000-0005-0000-0000-0000741B0000}"/>
    <cellStyle name="Normal 15 4 6" xfId="7029" xr:uid="{00000000-0005-0000-0000-0000751B0000}"/>
    <cellStyle name="Normal 15 4 6 2" xfId="7030" xr:uid="{00000000-0005-0000-0000-0000761B0000}"/>
    <cellStyle name="Normal 15 4 6 2 2" xfId="7031" xr:uid="{00000000-0005-0000-0000-0000771B0000}"/>
    <cellStyle name="Normal 15 4 6 3" xfId="7032" xr:uid="{00000000-0005-0000-0000-0000781B0000}"/>
    <cellStyle name="Normal 15 4 6 3 2" xfId="7033" xr:uid="{00000000-0005-0000-0000-0000791B0000}"/>
    <cellStyle name="Normal 15 4 6 4" xfId="7034" xr:uid="{00000000-0005-0000-0000-00007A1B0000}"/>
    <cellStyle name="Normal 15 4 6 4 2" xfId="7035" xr:uid="{00000000-0005-0000-0000-00007B1B0000}"/>
    <cellStyle name="Normal 15 4 6 5" xfId="7036" xr:uid="{00000000-0005-0000-0000-00007C1B0000}"/>
    <cellStyle name="Normal 15 4 6 5 2" xfId="7037" xr:uid="{00000000-0005-0000-0000-00007D1B0000}"/>
    <cellStyle name="Normal 15 4 6 6" xfId="7038" xr:uid="{00000000-0005-0000-0000-00007E1B0000}"/>
    <cellStyle name="Normal 15 4 6 6 2" xfId="7039" xr:uid="{00000000-0005-0000-0000-00007F1B0000}"/>
    <cellStyle name="Normal 15 4 6 7" xfId="7040" xr:uid="{00000000-0005-0000-0000-0000801B0000}"/>
    <cellStyle name="Normal 15 4 7" xfId="7041" xr:uid="{00000000-0005-0000-0000-0000811B0000}"/>
    <cellStyle name="Normal 15 4 7 2" xfId="7042" xr:uid="{00000000-0005-0000-0000-0000821B0000}"/>
    <cellStyle name="Normal 15 4 7 2 2" xfId="7043" xr:uid="{00000000-0005-0000-0000-0000831B0000}"/>
    <cellStyle name="Normal 15 4 7 3" xfId="7044" xr:uid="{00000000-0005-0000-0000-0000841B0000}"/>
    <cellStyle name="Normal 15 4 7 3 2" xfId="7045" xr:uid="{00000000-0005-0000-0000-0000851B0000}"/>
    <cellStyle name="Normal 15 4 7 4" xfId="7046" xr:uid="{00000000-0005-0000-0000-0000861B0000}"/>
    <cellStyle name="Normal 15 4 7 4 2" xfId="7047" xr:uid="{00000000-0005-0000-0000-0000871B0000}"/>
    <cellStyle name="Normal 15 4 7 5" xfId="7048" xr:uid="{00000000-0005-0000-0000-0000881B0000}"/>
    <cellStyle name="Normal 15 4 7 5 2" xfId="7049" xr:uid="{00000000-0005-0000-0000-0000891B0000}"/>
    <cellStyle name="Normal 15 4 7 6" xfId="7050" xr:uid="{00000000-0005-0000-0000-00008A1B0000}"/>
    <cellStyle name="Normal 15 4 7 6 2" xfId="7051" xr:uid="{00000000-0005-0000-0000-00008B1B0000}"/>
    <cellStyle name="Normal 15 4 7 7" xfId="7052" xr:uid="{00000000-0005-0000-0000-00008C1B0000}"/>
    <cellStyle name="Normal 15 4 8" xfId="7053" xr:uid="{00000000-0005-0000-0000-00008D1B0000}"/>
    <cellStyle name="Normal 15 4 8 2" xfId="7054" xr:uid="{00000000-0005-0000-0000-00008E1B0000}"/>
    <cellStyle name="Normal 15 4 9" xfId="7055" xr:uid="{00000000-0005-0000-0000-00008F1B0000}"/>
    <cellStyle name="Normal 15 4 9 2" xfId="7056" xr:uid="{00000000-0005-0000-0000-0000901B0000}"/>
    <cellStyle name="Normal 15 5" xfId="7057" xr:uid="{00000000-0005-0000-0000-0000911B0000}"/>
    <cellStyle name="Normal 15 5 10" xfId="7058" xr:uid="{00000000-0005-0000-0000-0000921B0000}"/>
    <cellStyle name="Normal 15 5 10 2" xfId="7059" xr:uid="{00000000-0005-0000-0000-0000931B0000}"/>
    <cellStyle name="Normal 15 5 11" xfId="7060" xr:uid="{00000000-0005-0000-0000-0000941B0000}"/>
    <cellStyle name="Normal 15 5 11 2" xfId="7061" xr:uid="{00000000-0005-0000-0000-0000951B0000}"/>
    <cellStyle name="Normal 15 5 12" xfId="7062" xr:uid="{00000000-0005-0000-0000-0000961B0000}"/>
    <cellStyle name="Normal 15 5 12 2" xfId="7063" xr:uid="{00000000-0005-0000-0000-0000971B0000}"/>
    <cellStyle name="Normal 15 5 13" xfId="7064" xr:uid="{00000000-0005-0000-0000-0000981B0000}"/>
    <cellStyle name="Normal 15 5 13 2" xfId="7065" xr:uid="{00000000-0005-0000-0000-0000991B0000}"/>
    <cellStyle name="Normal 15 5 14" xfId="7066" xr:uid="{00000000-0005-0000-0000-00009A1B0000}"/>
    <cellStyle name="Normal 15 5 14 2" xfId="7067" xr:uid="{00000000-0005-0000-0000-00009B1B0000}"/>
    <cellStyle name="Normal 15 5 15" xfId="7068" xr:uid="{00000000-0005-0000-0000-00009C1B0000}"/>
    <cellStyle name="Normal 15 5 15 2" xfId="7069" xr:uid="{00000000-0005-0000-0000-00009D1B0000}"/>
    <cellStyle name="Normal 15 5 16" xfId="7070" xr:uid="{00000000-0005-0000-0000-00009E1B0000}"/>
    <cellStyle name="Normal 15 5 16 2" xfId="7071" xr:uid="{00000000-0005-0000-0000-00009F1B0000}"/>
    <cellStyle name="Normal 15 5 17" xfId="7072" xr:uid="{00000000-0005-0000-0000-0000A01B0000}"/>
    <cellStyle name="Normal 15 5 17 2" xfId="7073" xr:uid="{00000000-0005-0000-0000-0000A11B0000}"/>
    <cellStyle name="Normal 15 5 18" xfId="7074" xr:uid="{00000000-0005-0000-0000-0000A21B0000}"/>
    <cellStyle name="Normal 15 5 18 2" xfId="7075" xr:uid="{00000000-0005-0000-0000-0000A31B0000}"/>
    <cellStyle name="Normal 15 5 19" xfId="7076" xr:uid="{00000000-0005-0000-0000-0000A41B0000}"/>
    <cellStyle name="Normal 15 5 2" xfId="7077" xr:uid="{00000000-0005-0000-0000-0000A51B0000}"/>
    <cellStyle name="Normal 15 5 2 2" xfId="7078" xr:uid="{00000000-0005-0000-0000-0000A61B0000}"/>
    <cellStyle name="Normal 15 5 2 2 2" xfId="7079" xr:uid="{00000000-0005-0000-0000-0000A71B0000}"/>
    <cellStyle name="Normal 15 5 2 3" xfId="7080" xr:uid="{00000000-0005-0000-0000-0000A81B0000}"/>
    <cellStyle name="Normal 15 5 2 3 2" xfId="7081" xr:uid="{00000000-0005-0000-0000-0000A91B0000}"/>
    <cellStyle name="Normal 15 5 2 4" xfId="7082" xr:uid="{00000000-0005-0000-0000-0000AA1B0000}"/>
    <cellStyle name="Normal 15 5 2 4 2" xfId="7083" xr:uid="{00000000-0005-0000-0000-0000AB1B0000}"/>
    <cellStyle name="Normal 15 5 2 5" xfId="7084" xr:uid="{00000000-0005-0000-0000-0000AC1B0000}"/>
    <cellStyle name="Normal 15 5 2 5 2" xfId="7085" xr:uid="{00000000-0005-0000-0000-0000AD1B0000}"/>
    <cellStyle name="Normal 15 5 2 6" xfId="7086" xr:uid="{00000000-0005-0000-0000-0000AE1B0000}"/>
    <cellStyle name="Normal 15 5 2 6 2" xfId="7087" xr:uid="{00000000-0005-0000-0000-0000AF1B0000}"/>
    <cellStyle name="Normal 15 5 2 7" xfId="7088" xr:uid="{00000000-0005-0000-0000-0000B01B0000}"/>
    <cellStyle name="Normal 15 5 20" xfId="7089" xr:uid="{00000000-0005-0000-0000-0000B11B0000}"/>
    <cellStyle name="Normal 15 5 3" xfId="7090" xr:uid="{00000000-0005-0000-0000-0000B21B0000}"/>
    <cellStyle name="Normal 15 5 3 2" xfId="7091" xr:uid="{00000000-0005-0000-0000-0000B31B0000}"/>
    <cellStyle name="Normal 15 5 3 2 2" xfId="7092" xr:uid="{00000000-0005-0000-0000-0000B41B0000}"/>
    <cellStyle name="Normal 15 5 3 3" xfId="7093" xr:uid="{00000000-0005-0000-0000-0000B51B0000}"/>
    <cellStyle name="Normal 15 5 3 3 2" xfId="7094" xr:uid="{00000000-0005-0000-0000-0000B61B0000}"/>
    <cellStyle name="Normal 15 5 3 4" xfId="7095" xr:uid="{00000000-0005-0000-0000-0000B71B0000}"/>
    <cellStyle name="Normal 15 5 3 4 2" xfId="7096" xr:uid="{00000000-0005-0000-0000-0000B81B0000}"/>
    <cellStyle name="Normal 15 5 3 5" xfId="7097" xr:uid="{00000000-0005-0000-0000-0000B91B0000}"/>
    <cellStyle name="Normal 15 5 3 5 2" xfId="7098" xr:uid="{00000000-0005-0000-0000-0000BA1B0000}"/>
    <cellStyle name="Normal 15 5 3 6" xfId="7099" xr:uid="{00000000-0005-0000-0000-0000BB1B0000}"/>
    <cellStyle name="Normal 15 5 3 6 2" xfId="7100" xr:uid="{00000000-0005-0000-0000-0000BC1B0000}"/>
    <cellStyle name="Normal 15 5 3 7" xfId="7101" xr:uid="{00000000-0005-0000-0000-0000BD1B0000}"/>
    <cellStyle name="Normal 15 5 4" xfId="7102" xr:uid="{00000000-0005-0000-0000-0000BE1B0000}"/>
    <cellStyle name="Normal 15 5 4 2" xfId="7103" xr:uid="{00000000-0005-0000-0000-0000BF1B0000}"/>
    <cellStyle name="Normal 15 5 4 2 2" xfId="7104" xr:uid="{00000000-0005-0000-0000-0000C01B0000}"/>
    <cellStyle name="Normal 15 5 4 3" xfId="7105" xr:uid="{00000000-0005-0000-0000-0000C11B0000}"/>
    <cellStyle name="Normal 15 5 4 3 2" xfId="7106" xr:uid="{00000000-0005-0000-0000-0000C21B0000}"/>
    <cellStyle name="Normal 15 5 4 4" xfId="7107" xr:uid="{00000000-0005-0000-0000-0000C31B0000}"/>
    <cellStyle name="Normal 15 5 4 4 2" xfId="7108" xr:uid="{00000000-0005-0000-0000-0000C41B0000}"/>
    <cellStyle name="Normal 15 5 4 5" xfId="7109" xr:uid="{00000000-0005-0000-0000-0000C51B0000}"/>
    <cellStyle name="Normal 15 5 4 5 2" xfId="7110" xr:uid="{00000000-0005-0000-0000-0000C61B0000}"/>
    <cellStyle name="Normal 15 5 4 6" xfId="7111" xr:uid="{00000000-0005-0000-0000-0000C71B0000}"/>
    <cellStyle name="Normal 15 5 4 6 2" xfId="7112" xr:uid="{00000000-0005-0000-0000-0000C81B0000}"/>
    <cellStyle name="Normal 15 5 4 7" xfId="7113" xr:uid="{00000000-0005-0000-0000-0000C91B0000}"/>
    <cellStyle name="Normal 15 5 5" xfId="7114" xr:uid="{00000000-0005-0000-0000-0000CA1B0000}"/>
    <cellStyle name="Normal 15 5 5 2" xfId="7115" xr:uid="{00000000-0005-0000-0000-0000CB1B0000}"/>
    <cellStyle name="Normal 15 5 5 2 2" xfId="7116" xr:uid="{00000000-0005-0000-0000-0000CC1B0000}"/>
    <cellStyle name="Normal 15 5 5 3" xfId="7117" xr:uid="{00000000-0005-0000-0000-0000CD1B0000}"/>
    <cellStyle name="Normal 15 5 5 3 2" xfId="7118" xr:uid="{00000000-0005-0000-0000-0000CE1B0000}"/>
    <cellStyle name="Normal 15 5 5 4" xfId="7119" xr:uid="{00000000-0005-0000-0000-0000CF1B0000}"/>
    <cellStyle name="Normal 15 5 5 4 2" xfId="7120" xr:uid="{00000000-0005-0000-0000-0000D01B0000}"/>
    <cellStyle name="Normal 15 5 5 5" xfId="7121" xr:uid="{00000000-0005-0000-0000-0000D11B0000}"/>
    <cellStyle name="Normal 15 5 5 5 2" xfId="7122" xr:uid="{00000000-0005-0000-0000-0000D21B0000}"/>
    <cellStyle name="Normal 15 5 5 6" xfId="7123" xr:uid="{00000000-0005-0000-0000-0000D31B0000}"/>
    <cellStyle name="Normal 15 5 5 6 2" xfId="7124" xr:uid="{00000000-0005-0000-0000-0000D41B0000}"/>
    <cellStyle name="Normal 15 5 5 7" xfId="7125" xr:uid="{00000000-0005-0000-0000-0000D51B0000}"/>
    <cellStyle name="Normal 15 5 6" xfId="7126" xr:uid="{00000000-0005-0000-0000-0000D61B0000}"/>
    <cellStyle name="Normal 15 5 6 2" xfId="7127" xr:uid="{00000000-0005-0000-0000-0000D71B0000}"/>
    <cellStyle name="Normal 15 5 6 2 2" xfId="7128" xr:uid="{00000000-0005-0000-0000-0000D81B0000}"/>
    <cellStyle name="Normal 15 5 6 3" xfId="7129" xr:uid="{00000000-0005-0000-0000-0000D91B0000}"/>
    <cellStyle name="Normal 15 5 6 3 2" xfId="7130" xr:uid="{00000000-0005-0000-0000-0000DA1B0000}"/>
    <cellStyle name="Normal 15 5 6 4" xfId="7131" xr:uid="{00000000-0005-0000-0000-0000DB1B0000}"/>
    <cellStyle name="Normal 15 5 6 4 2" xfId="7132" xr:uid="{00000000-0005-0000-0000-0000DC1B0000}"/>
    <cellStyle name="Normal 15 5 6 5" xfId="7133" xr:uid="{00000000-0005-0000-0000-0000DD1B0000}"/>
    <cellStyle name="Normal 15 5 6 5 2" xfId="7134" xr:uid="{00000000-0005-0000-0000-0000DE1B0000}"/>
    <cellStyle name="Normal 15 5 6 6" xfId="7135" xr:uid="{00000000-0005-0000-0000-0000DF1B0000}"/>
    <cellStyle name="Normal 15 5 6 6 2" xfId="7136" xr:uid="{00000000-0005-0000-0000-0000E01B0000}"/>
    <cellStyle name="Normal 15 5 6 7" xfId="7137" xr:uid="{00000000-0005-0000-0000-0000E11B0000}"/>
    <cellStyle name="Normal 15 5 7" xfId="7138" xr:uid="{00000000-0005-0000-0000-0000E21B0000}"/>
    <cellStyle name="Normal 15 5 7 2" xfId="7139" xr:uid="{00000000-0005-0000-0000-0000E31B0000}"/>
    <cellStyle name="Normal 15 5 7 2 2" xfId="7140" xr:uid="{00000000-0005-0000-0000-0000E41B0000}"/>
    <cellStyle name="Normal 15 5 7 3" xfId="7141" xr:uid="{00000000-0005-0000-0000-0000E51B0000}"/>
    <cellStyle name="Normal 15 5 7 3 2" xfId="7142" xr:uid="{00000000-0005-0000-0000-0000E61B0000}"/>
    <cellStyle name="Normal 15 5 7 4" xfId="7143" xr:uid="{00000000-0005-0000-0000-0000E71B0000}"/>
    <cellStyle name="Normal 15 5 7 4 2" xfId="7144" xr:uid="{00000000-0005-0000-0000-0000E81B0000}"/>
    <cellStyle name="Normal 15 5 7 5" xfId="7145" xr:uid="{00000000-0005-0000-0000-0000E91B0000}"/>
    <cellStyle name="Normal 15 5 7 5 2" xfId="7146" xr:uid="{00000000-0005-0000-0000-0000EA1B0000}"/>
    <cellStyle name="Normal 15 5 7 6" xfId="7147" xr:uid="{00000000-0005-0000-0000-0000EB1B0000}"/>
    <cellStyle name="Normal 15 5 7 6 2" xfId="7148" xr:uid="{00000000-0005-0000-0000-0000EC1B0000}"/>
    <cellStyle name="Normal 15 5 7 7" xfId="7149" xr:uid="{00000000-0005-0000-0000-0000ED1B0000}"/>
    <cellStyle name="Normal 15 5 8" xfId="7150" xr:uid="{00000000-0005-0000-0000-0000EE1B0000}"/>
    <cellStyle name="Normal 15 5 8 2" xfId="7151" xr:uid="{00000000-0005-0000-0000-0000EF1B0000}"/>
    <cellStyle name="Normal 15 5 9" xfId="7152" xr:uid="{00000000-0005-0000-0000-0000F01B0000}"/>
    <cellStyle name="Normal 15 5 9 2" xfId="7153" xr:uid="{00000000-0005-0000-0000-0000F11B0000}"/>
    <cellStyle name="Normal 15 6" xfId="7154" xr:uid="{00000000-0005-0000-0000-0000F21B0000}"/>
    <cellStyle name="Normal 15 6 2" xfId="7155" xr:uid="{00000000-0005-0000-0000-0000F31B0000}"/>
    <cellStyle name="Normal 15 6 2 2" xfId="7156" xr:uid="{00000000-0005-0000-0000-0000F41B0000}"/>
    <cellStyle name="Normal 15 6 3" xfId="7157" xr:uid="{00000000-0005-0000-0000-0000F51B0000}"/>
    <cellStyle name="Normal 15 6 3 2" xfId="7158" xr:uid="{00000000-0005-0000-0000-0000F61B0000}"/>
    <cellStyle name="Normal 15 6 4" xfId="7159" xr:uid="{00000000-0005-0000-0000-0000F71B0000}"/>
    <cellStyle name="Normal 15 6 4 2" xfId="7160" xr:uid="{00000000-0005-0000-0000-0000F81B0000}"/>
    <cellStyle name="Normal 15 6 5" xfId="7161" xr:uid="{00000000-0005-0000-0000-0000F91B0000}"/>
    <cellStyle name="Normal 15 6 5 2" xfId="7162" xr:uid="{00000000-0005-0000-0000-0000FA1B0000}"/>
    <cellStyle name="Normal 15 6 6" xfId="7163" xr:uid="{00000000-0005-0000-0000-0000FB1B0000}"/>
    <cellStyle name="Normal 15 6 6 2" xfId="7164" xr:uid="{00000000-0005-0000-0000-0000FC1B0000}"/>
    <cellStyle name="Normal 15 6 7" xfId="7165" xr:uid="{00000000-0005-0000-0000-0000FD1B0000}"/>
    <cellStyle name="Normal 15 6 8" xfId="7166" xr:uid="{00000000-0005-0000-0000-0000FE1B0000}"/>
    <cellStyle name="Normal 15 7" xfId="7167" xr:uid="{00000000-0005-0000-0000-0000FF1B0000}"/>
    <cellStyle name="Normal 15 7 2" xfId="7168" xr:uid="{00000000-0005-0000-0000-0000001C0000}"/>
    <cellStyle name="Normal 15 7 2 2" xfId="7169" xr:uid="{00000000-0005-0000-0000-0000011C0000}"/>
    <cellStyle name="Normal 15 7 3" xfId="7170" xr:uid="{00000000-0005-0000-0000-0000021C0000}"/>
    <cellStyle name="Normal 15 7 3 2" xfId="7171" xr:uid="{00000000-0005-0000-0000-0000031C0000}"/>
    <cellStyle name="Normal 15 7 4" xfId="7172" xr:uid="{00000000-0005-0000-0000-0000041C0000}"/>
    <cellStyle name="Normal 15 7 4 2" xfId="7173" xr:uid="{00000000-0005-0000-0000-0000051C0000}"/>
    <cellStyle name="Normal 15 7 5" xfId="7174" xr:uid="{00000000-0005-0000-0000-0000061C0000}"/>
    <cellStyle name="Normal 15 7 5 2" xfId="7175" xr:uid="{00000000-0005-0000-0000-0000071C0000}"/>
    <cellStyle name="Normal 15 7 6" xfId="7176" xr:uid="{00000000-0005-0000-0000-0000081C0000}"/>
    <cellStyle name="Normal 15 7 6 2" xfId="7177" xr:uid="{00000000-0005-0000-0000-0000091C0000}"/>
    <cellStyle name="Normal 15 7 7" xfId="7178" xr:uid="{00000000-0005-0000-0000-00000A1C0000}"/>
    <cellStyle name="Normal 15 7 8" xfId="7179" xr:uid="{00000000-0005-0000-0000-00000B1C0000}"/>
    <cellStyle name="Normal 15 8" xfId="7180" xr:uid="{00000000-0005-0000-0000-00000C1C0000}"/>
    <cellStyle name="Normal 15 8 2" xfId="7181" xr:uid="{00000000-0005-0000-0000-00000D1C0000}"/>
    <cellStyle name="Normal 15 8 2 2" xfId="7182" xr:uid="{00000000-0005-0000-0000-00000E1C0000}"/>
    <cellStyle name="Normal 15 8 3" xfId="7183" xr:uid="{00000000-0005-0000-0000-00000F1C0000}"/>
    <cellStyle name="Normal 15 8 3 2" xfId="7184" xr:uid="{00000000-0005-0000-0000-0000101C0000}"/>
    <cellStyle name="Normal 15 8 4" xfId="7185" xr:uid="{00000000-0005-0000-0000-0000111C0000}"/>
    <cellStyle name="Normal 15 8 4 2" xfId="7186" xr:uid="{00000000-0005-0000-0000-0000121C0000}"/>
    <cellStyle name="Normal 15 8 5" xfId="7187" xr:uid="{00000000-0005-0000-0000-0000131C0000}"/>
    <cellStyle name="Normal 15 8 5 2" xfId="7188" xr:uid="{00000000-0005-0000-0000-0000141C0000}"/>
    <cellStyle name="Normal 15 8 6" xfId="7189" xr:uid="{00000000-0005-0000-0000-0000151C0000}"/>
    <cellStyle name="Normal 15 8 6 2" xfId="7190" xr:uid="{00000000-0005-0000-0000-0000161C0000}"/>
    <cellStyle name="Normal 15 8 7" xfId="7191" xr:uid="{00000000-0005-0000-0000-0000171C0000}"/>
    <cellStyle name="Normal 15 9" xfId="7192" xr:uid="{00000000-0005-0000-0000-0000181C0000}"/>
    <cellStyle name="Normal 15 9 2" xfId="7193" xr:uid="{00000000-0005-0000-0000-0000191C0000}"/>
    <cellStyle name="Normal 15 9 2 2" xfId="7194" xr:uid="{00000000-0005-0000-0000-00001A1C0000}"/>
    <cellStyle name="Normal 15 9 3" xfId="7195" xr:uid="{00000000-0005-0000-0000-00001B1C0000}"/>
    <cellStyle name="Normal 15 9 3 2" xfId="7196" xr:uid="{00000000-0005-0000-0000-00001C1C0000}"/>
    <cellStyle name="Normal 15 9 4" xfId="7197" xr:uid="{00000000-0005-0000-0000-00001D1C0000}"/>
    <cellStyle name="Normal 15 9 4 2" xfId="7198" xr:uid="{00000000-0005-0000-0000-00001E1C0000}"/>
    <cellStyle name="Normal 15 9 5" xfId="7199" xr:uid="{00000000-0005-0000-0000-00001F1C0000}"/>
    <cellStyle name="Normal 15 9 5 2" xfId="7200" xr:uid="{00000000-0005-0000-0000-0000201C0000}"/>
    <cellStyle name="Normal 15 9 6" xfId="7201" xr:uid="{00000000-0005-0000-0000-0000211C0000}"/>
    <cellStyle name="Normal 15 9 6 2" xfId="7202" xr:uid="{00000000-0005-0000-0000-0000221C0000}"/>
    <cellStyle name="Normal 15 9 7" xfId="7203" xr:uid="{00000000-0005-0000-0000-0000231C0000}"/>
    <cellStyle name="Normal 150" xfId="7204" xr:uid="{00000000-0005-0000-0000-0000241C0000}"/>
    <cellStyle name="Normal 150 2" xfId="7205" xr:uid="{00000000-0005-0000-0000-0000251C0000}"/>
    <cellStyle name="Normal 150 2 2" xfId="7206" xr:uid="{00000000-0005-0000-0000-0000261C0000}"/>
    <cellStyle name="Normal 150 3" xfId="7207" xr:uid="{00000000-0005-0000-0000-0000271C0000}"/>
    <cellStyle name="Normal 151" xfId="7208" xr:uid="{00000000-0005-0000-0000-0000281C0000}"/>
    <cellStyle name="Normal 151 2" xfId="7209" xr:uid="{00000000-0005-0000-0000-0000291C0000}"/>
    <cellStyle name="Normal 151 2 2" xfId="7210" xr:uid="{00000000-0005-0000-0000-00002A1C0000}"/>
    <cellStyle name="Normal 151 3" xfId="7211" xr:uid="{00000000-0005-0000-0000-00002B1C0000}"/>
    <cellStyle name="Normal 151 4" xfId="7212" xr:uid="{00000000-0005-0000-0000-00002C1C0000}"/>
    <cellStyle name="Normal 152" xfId="7213" xr:uid="{00000000-0005-0000-0000-00002D1C0000}"/>
    <cellStyle name="Normal 152 2" xfId="7214" xr:uid="{00000000-0005-0000-0000-00002E1C0000}"/>
    <cellStyle name="Normal 152 2 2" xfId="7215" xr:uid="{00000000-0005-0000-0000-00002F1C0000}"/>
    <cellStyle name="Normal 152 3" xfId="7216" xr:uid="{00000000-0005-0000-0000-0000301C0000}"/>
    <cellStyle name="Normal 153" xfId="7217" xr:uid="{00000000-0005-0000-0000-0000311C0000}"/>
    <cellStyle name="Normal 153 2" xfId="7218" xr:uid="{00000000-0005-0000-0000-0000321C0000}"/>
    <cellStyle name="Normal 153 3" xfId="7219" xr:uid="{00000000-0005-0000-0000-0000331C0000}"/>
    <cellStyle name="Normal 154" xfId="7220" xr:uid="{00000000-0005-0000-0000-0000341C0000}"/>
    <cellStyle name="Normal 154 2" xfId="7221" xr:uid="{00000000-0005-0000-0000-0000351C0000}"/>
    <cellStyle name="Normal 155" xfId="7222" xr:uid="{00000000-0005-0000-0000-0000361C0000}"/>
    <cellStyle name="Normal 155 2" xfId="7223" xr:uid="{00000000-0005-0000-0000-0000371C0000}"/>
    <cellStyle name="Normal 156" xfId="7224" xr:uid="{00000000-0005-0000-0000-0000381C0000}"/>
    <cellStyle name="Normal 156 2" xfId="7225" xr:uid="{00000000-0005-0000-0000-0000391C0000}"/>
    <cellStyle name="Normal 157" xfId="7226" xr:uid="{00000000-0005-0000-0000-00003A1C0000}"/>
    <cellStyle name="Normal 157 2" xfId="7227" xr:uid="{00000000-0005-0000-0000-00003B1C0000}"/>
    <cellStyle name="Normal 158" xfId="7228" xr:uid="{00000000-0005-0000-0000-00003C1C0000}"/>
    <cellStyle name="Normal 158 2" xfId="7229" xr:uid="{00000000-0005-0000-0000-00003D1C0000}"/>
    <cellStyle name="Normal 159" xfId="7230" xr:uid="{00000000-0005-0000-0000-00003E1C0000}"/>
    <cellStyle name="Normal 159 2" xfId="7231" xr:uid="{00000000-0005-0000-0000-00003F1C0000}"/>
    <cellStyle name="Normal 16" xfId="7232" xr:uid="{00000000-0005-0000-0000-0000401C0000}"/>
    <cellStyle name="Normal 16 10" xfId="7233" xr:uid="{00000000-0005-0000-0000-0000411C0000}"/>
    <cellStyle name="Normal 16 10 2" xfId="7234" xr:uid="{00000000-0005-0000-0000-0000421C0000}"/>
    <cellStyle name="Normal 16 11" xfId="7235" xr:uid="{00000000-0005-0000-0000-0000431C0000}"/>
    <cellStyle name="Normal 16 11 2" xfId="7236" xr:uid="{00000000-0005-0000-0000-0000441C0000}"/>
    <cellStyle name="Normal 16 12" xfId="7237" xr:uid="{00000000-0005-0000-0000-0000451C0000}"/>
    <cellStyle name="Normal 16 12 2" xfId="7238" xr:uid="{00000000-0005-0000-0000-0000461C0000}"/>
    <cellStyle name="Normal 16 13" xfId="7239" xr:uid="{00000000-0005-0000-0000-0000471C0000}"/>
    <cellStyle name="Normal 16 13 2" xfId="7240" xr:uid="{00000000-0005-0000-0000-0000481C0000}"/>
    <cellStyle name="Normal 16 14" xfId="7241" xr:uid="{00000000-0005-0000-0000-0000491C0000}"/>
    <cellStyle name="Normal 16 14 2" xfId="7242" xr:uid="{00000000-0005-0000-0000-00004A1C0000}"/>
    <cellStyle name="Normal 16 15" xfId="7243" xr:uid="{00000000-0005-0000-0000-00004B1C0000}"/>
    <cellStyle name="Normal 16 15 2" xfId="7244" xr:uid="{00000000-0005-0000-0000-00004C1C0000}"/>
    <cellStyle name="Normal 16 16" xfId="7245" xr:uid="{00000000-0005-0000-0000-00004D1C0000}"/>
    <cellStyle name="Normal 16 16 2" xfId="7246" xr:uid="{00000000-0005-0000-0000-00004E1C0000}"/>
    <cellStyle name="Normal 16 17" xfId="7247" xr:uid="{00000000-0005-0000-0000-00004F1C0000}"/>
    <cellStyle name="Normal 16 17 2" xfId="7248" xr:uid="{00000000-0005-0000-0000-0000501C0000}"/>
    <cellStyle name="Normal 16 18" xfId="7249" xr:uid="{00000000-0005-0000-0000-0000511C0000}"/>
    <cellStyle name="Normal 16 18 2" xfId="7250" xr:uid="{00000000-0005-0000-0000-0000521C0000}"/>
    <cellStyle name="Normal 16 19" xfId="7251" xr:uid="{00000000-0005-0000-0000-0000531C0000}"/>
    <cellStyle name="Normal 16 2" xfId="7252" xr:uid="{00000000-0005-0000-0000-0000541C0000}"/>
    <cellStyle name="Normal 16 2 2" xfId="7253" xr:uid="{00000000-0005-0000-0000-0000551C0000}"/>
    <cellStyle name="Normal 16 2 2 2" xfId="7254" xr:uid="{00000000-0005-0000-0000-0000561C0000}"/>
    <cellStyle name="Normal 16 2 3" xfId="7255" xr:uid="{00000000-0005-0000-0000-0000571C0000}"/>
    <cellStyle name="Normal 16 2 3 2" xfId="7256" xr:uid="{00000000-0005-0000-0000-0000581C0000}"/>
    <cellStyle name="Normal 16 2 4" xfId="7257" xr:uid="{00000000-0005-0000-0000-0000591C0000}"/>
    <cellStyle name="Normal 16 2 4 2" xfId="7258" xr:uid="{00000000-0005-0000-0000-00005A1C0000}"/>
    <cellStyle name="Normal 16 2 5" xfId="7259" xr:uid="{00000000-0005-0000-0000-00005B1C0000}"/>
    <cellStyle name="Normal 16 2 5 2" xfId="7260" xr:uid="{00000000-0005-0000-0000-00005C1C0000}"/>
    <cellStyle name="Normal 16 2 6" xfId="7261" xr:uid="{00000000-0005-0000-0000-00005D1C0000}"/>
    <cellStyle name="Normal 16 2 6 2" xfId="7262" xr:uid="{00000000-0005-0000-0000-00005E1C0000}"/>
    <cellStyle name="Normal 16 2 7" xfId="7263" xr:uid="{00000000-0005-0000-0000-00005F1C0000}"/>
    <cellStyle name="Normal 16 2 8" xfId="7264" xr:uid="{00000000-0005-0000-0000-0000601C0000}"/>
    <cellStyle name="Normal 16 20" xfId="7265" xr:uid="{00000000-0005-0000-0000-0000611C0000}"/>
    <cellStyle name="Normal 16 21" xfId="7266" xr:uid="{00000000-0005-0000-0000-0000621C0000}"/>
    <cellStyle name="Normal 16 22" xfId="7267" xr:uid="{00000000-0005-0000-0000-0000631C0000}"/>
    <cellStyle name="Normal 16 3" xfId="7268" xr:uid="{00000000-0005-0000-0000-0000641C0000}"/>
    <cellStyle name="Normal 16 3 2" xfId="7269" xr:uid="{00000000-0005-0000-0000-0000651C0000}"/>
    <cellStyle name="Normal 16 3 2 2" xfId="7270" xr:uid="{00000000-0005-0000-0000-0000661C0000}"/>
    <cellStyle name="Normal 16 3 3" xfId="7271" xr:uid="{00000000-0005-0000-0000-0000671C0000}"/>
    <cellStyle name="Normal 16 3 3 2" xfId="7272" xr:uid="{00000000-0005-0000-0000-0000681C0000}"/>
    <cellStyle name="Normal 16 3 4" xfId="7273" xr:uid="{00000000-0005-0000-0000-0000691C0000}"/>
    <cellStyle name="Normal 16 3 4 2" xfId="7274" xr:uid="{00000000-0005-0000-0000-00006A1C0000}"/>
    <cellStyle name="Normal 16 3 5" xfId="7275" xr:uid="{00000000-0005-0000-0000-00006B1C0000}"/>
    <cellStyle name="Normal 16 3 5 2" xfId="7276" xr:uid="{00000000-0005-0000-0000-00006C1C0000}"/>
    <cellStyle name="Normal 16 3 6" xfId="7277" xr:uid="{00000000-0005-0000-0000-00006D1C0000}"/>
    <cellStyle name="Normal 16 3 6 2" xfId="7278" xr:uid="{00000000-0005-0000-0000-00006E1C0000}"/>
    <cellStyle name="Normal 16 3 7" xfId="7279" xr:uid="{00000000-0005-0000-0000-00006F1C0000}"/>
    <cellStyle name="Normal 16 3 8" xfId="7280" xr:uid="{00000000-0005-0000-0000-0000701C0000}"/>
    <cellStyle name="Normal 16 4" xfId="7281" xr:uid="{00000000-0005-0000-0000-0000711C0000}"/>
    <cellStyle name="Normal 16 4 2" xfId="7282" xr:uid="{00000000-0005-0000-0000-0000721C0000}"/>
    <cellStyle name="Normal 16 4 2 2" xfId="7283" xr:uid="{00000000-0005-0000-0000-0000731C0000}"/>
    <cellStyle name="Normal 16 4 3" xfId="7284" xr:uid="{00000000-0005-0000-0000-0000741C0000}"/>
    <cellStyle name="Normal 16 4 3 2" xfId="7285" xr:uid="{00000000-0005-0000-0000-0000751C0000}"/>
    <cellStyle name="Normal 16 4 4" xfId="7286" xr:uid="{00000000-0005-0000-0000-0000761C0000}"/>
    <cellStyle name="Normal 16 4 4 2" xfId="7287" xr:uid="{00000000-0005-0000-0000-0000771C0000}"/>
    <cellStyle name="Normal 16 4 5" xfId="7288" xr:uid="{00000000-0005-0000-0000-0000781C0000}"/>
    <cellStyle name="Normal 16 4 5 2" xfId="7289" xr:uid="{00000000-0005-0000-0000-0000791C0000}"/>
    <cellStyle name="Normal 16 4 6" xfId="7290" xr:uid="{00000000-0005-0000-0000-00007A1C0000}"/>
    <cellStyle name="Normal 16 4 6 2" xfId="7291" xr:uid="{00000000-0005-0000-0000-00007B1C0000}"/>
    <cellStyle name="Normal 16 4 7" xfId="7292" xr:uid="{00000000-0005-0000-0000-00007C1C0000}"/>
    <cellStyle name="Normal 16 5" xfId="7293" xr:uid="{00000000-0005-0000-0000-00007D1C0000}"/>
    <cellStyle name="Normal 16 5 2" xfId="7294" xr:uid="{00000000-0005-0000-0000-00007E1C0000}"/>
    <cellStyle name="Normal 16 5 2 2" xfId="7295" xr:uid="{00000000-0005-0000-0000-00007F1C0000}"/>
    <cellStyle name="Normal 16 5 3" xfId="7296" xr:uid="{00000000-0005-0000-0000-0000801C0000}"/>
    <cellStyle name="Normal 16 5 3 2" xfId="7297" xr:uid="{00000000-0005-0000-0000-0000811C0000}"/>
    <cellStyle name="Normal 16 5 4" xfId="7298" xr:uid="{00000000-0005-0000-0000-0000821C0000}"/>
    <cellStyle name="Normal 16 5 4 2" xfId="7299" xr:uid="{00000000-0005-0000-0000-0000831C0000}"/>
    <cellStyle name="Normal 16 5 5" xfId="7300" xr:uid="{00000000-0005-0000-0000-0000841C0000}"/>
    <cellStyle name="Normal 16 5 5 2" xfId="7301" xr:uid="{00000000-0005-0000-0000-0000851C0000}"/>
    <cellStyle name="Normal 16 5 6" xfId="7302" xr:uid="{00000000-0005-0000-0000-0000861C0000}"/>
    <cellStyle name="Normal 16 5 6 2" xfId="7303" xr:uid="{00000000-0005-0000-0000-0000871C0000}"/>
    <cellStyle name="Normal 16 5 7" xfId="7304" xr:uid="{00000000-0005-0000-0000-0000881C0000}"/>
    <cellStyle name="Normal 16 6" xfId="7305" xr:uid="{00000000-0005-0000-0000-0000891C0000}"/>
    <cellStyle name="Normal 16 6 2" xfId="7306" xr:uid="{00000000-0005-0000-0000-00008A1C0000}"/>
    <cellStyle name="Normal 16 6 2 2" xfId="7307" xr:uid="{00000000-0005-0000-0000-00008B1C0000}"/>
    <cellStyle name="Normal 16 6 3" xfId="7308" xr:uid="{00000000-0005-0000-0000-00008C1C0000}"/>
    <cellStyle name="Normal 16 6 3 2" xfId="7309" xr:uid="{00000000-0005-0000-0000-00008D1C0000}"/>
    <cellStyle name="Normal 16 6 4" xfId="7310" xr:uid="{00000000-0005-0000-0000-00008E1C0000}"/>
    <cellStyle name="Normal 16 6 4 2" xfId="7311" xr:uid="{00000000-0005-0000-0000-00008F1C0000}"/>
    <cellStyle name="Normal 16 6 5" xfId="7312" xr:uid="{00000000-0005-0000-0000-0000901C0000}"/>
    <cellStyle name="Normal 16 6 5 2" xfId="7313" xr:uid="{00000000-0005-0000-0000-0000911C0000}"/>
    <cellStyle name="Normal 16 6 6" xfId="7314" xr:uid="{00000000-0005-0000-0000-0000921C0000}"/>
    <cellStyle name="Normal 16 6 6 2" xfId="7315" xr:uid="{00000000-0005-0000-0000-0000931C0000}"/>
    <cellStyle name="Normal 16 6 7" xfId="7316" xr:uid="{00000000-0005-0000-0000-0000941C0000}"/>
    <cellStyle name="Normal 16 7" xfId="7317" xr:uid="{00000000-0005-0000-0000-0000951C0000}"/>
    <cellStyle name="Normal 16 7 2" xfId="7318" xr:uid="{00000000-0005-0000-0000-0000961C0000}"/>
    <cellStyle name="Normal 16 7 2 2" xfId="7319" xr:uid="{00000000-0005-0000-0000-0000971C0000}"/>
    <cellStyle name="Normal 16 7 3" xfId="7320" xr:uid="{00000000-0005-0000-0000-0000981C0000}"/>
    <cellStyle name="Normal 16 7 3 2" xfId="7321" xr:uid="{00000000-0005-0000-0000-0000991C0000}"/>
    <cellStyle name="Normal 16 7 4" xfId="7322" xr:uid="{00000000-0005-0000-0000-00009A1C0000}"/>
    <cellStyle name="Normal 16 7 4 2" xfId="7323" xr:uid="{00000000-0005-0000-0000-00009B1C0000}"/>
    <cellStyle name="Normal 16 7 5" xfId="7324" xr:uid="{00000000-0005-0000-0000-00009C1C0000}"/>
    <cellStyle name="Normal 16 7 5 2" xfId="7325" xr:uid="{00000000-0005-0000-0000-00009D1C0000}"/>
    <cellStyle name="Normal 16 7 6" xfId="7326" xr:uid="{00000000-0005-0000-0000-00009E1C0000}"/>
    <cellStyle name="Normal 16 7 6 2" xfId="7327" xr:uid="{00000000-0005-0000-0000-00009F1C0000}"/>
    <cellStyle name="Normal 16 7 7" xfId="7328" xr:uid="{00000000-0005-0000-0000-0000A01C0000}"/>
    <cellStyle name="Normal 16 8" xfId="7329" xr:uid="{00000000-0005-0000-0000-0000A11C0000}"/>
    <cellStyle name="Normal 16 8 2" xfId="7330" xr:uid="{00000000-0005-0000-0000-0000A21C0000}"/>
    <cellStyle name="Normal 16 9" xfId="7331" xr:uid="{00000000-0005-0000-0000-0000A31C0000}"/>
    <cellStyle name="Normal 16 9 2" xfId="7332" xr:uid="{00000000-0005-0000-0000-0000A41C0000}"/>
    <cellStyle name="Normal 160" xfId="7333" xr:uid="{00000000-0005-0000-0000-0000A51C0000}"/>
    <cellStyle name="Normal 160 2" xfId="7334" xr:uid="{00000000-0005-0000-0000-0000A61C0000}"/>
    <cellStyle name="Normal 161" xfId="7335" xr:uid="{00000000-0005-0000-0000-0000A71C0000}"/>
    <cellStyle name="Normal 161 2" xfId="7336" xr:uid="{00000000-0005-0000-0000-0000A81C0000}"/>
    <cellStyle name="Normal 162" xfId="7337" xr:uid="{00000000-0005-0000-0000-0000A91C0000}"/>
    <cellStyle name="Normal 162 2" xfId="7338" xr:uid="{00000000-0005-0000-0000-0000AA1C0000}"/>
    <cellStyle name="Normal 163" xfId="7339" xr:uid="{00000000-0005-0000-0000-0000AB1C0000}"/>
    <cellStyle name="Normal 163 2" xfId="7340" xr:uid="{00000000-0005-0000-0000-0000AC1C0000}"/>
    <cellStyle name="Normal 164" xfId="7341" xr:uid="{00000000-0005-0000-0000-0000AD1C0000}"/>
    <cellStyle name="Normal 164 2" xfId="7342" xr:uid="{00000000-0005-0000-0000-0000AE1C0000}"/>
    <cellStyle name="Normal 165" xfId="7343" xr:uid="{00000000-0005-0000-0000-0000AF1C0000}"/>
    <cellStyle name="Normal 165 2" xfId="7344" xr:uid="{00000000-0005-0000-0000-0000B01C0000}"/>
    <cellStyle name="Normal 166" xfId="7345" xr:uid="{00000000-0005-0000-0000-0000B11C0000}"/>
    <cellStyle name="Normal 166 2" xfId="7346" xr:uid="{00000000-0005-0000-0000-0000B21C0000}"/>
    <cellStyle name="Normal 167" xfId="7347" xr:uid="{00000000-0005-0000-0000-0000B31C0000}"/>
    <cellStyle name="Normal 167 2" xfId="7348" xr:uid="{00000000-0005-0000-0000-0000B41C0000}"/>
    <cellStyle name="Normal 168" xfId="7349" xr:uid="{00000000-0005-0000-0000-0000B51C0000}"/>
    <cellStyle name="Normal 168 2" xfId="7350" xr:uid="{00000000-0005-0000-0000-0000B61C0000}"/>
    <cellStyle name="Normal 169" xfId="7351" xr:uid="{00000000-0005-0000-0000-0000B71C0000}"/>
    <cellStyle name="Normal 169 2" xfId="7352" xr:uid="{00000000-0005-0000-0000-0000B81C0000}"/>
    <cellStyle name="Normal 169 2 2" xfId="7353" xr:uid="{00000000-0005-0000-0000-0000B91C0000}"/>
    <cellStyle name="Normal 169 3" xfId="7354" xr:uid="{00000000-0005-0000-0000-0000BA1C0000}"/>
    <cellStyle name="Normal 17" xfId="7355" xr:uid="{00000000-0005-0000-0000-0000BB1C0000}"/>
    <cellStyle name="Normal 17 10" xfId="7356" xr:uid="{00000000-0005-0000-0000-0000BC1C0000}"/>
    <cellStyle name="Normal 17 10 2" xfId="7357" xr:uid="{00000000-0005-0000-0000-0000BD1C0000}"/>
    <cellStyle name="Normal 17 11" xfId="7358" xr:uid="{00000000-0005-0000-0000-0000BE1C0000}"/>
    <cellStyle name="Normal 17 11 2" xfId="7359" xr:uid="{00000000-0005-0000-0000-0000BF1C0000}"/>
    <cellStyle name="Normal 17 12" xfId="7360" xr:uid="{00000000-0005-0000-0000-0000C01C0000}"/>
    <cellStyle name="Normal 17 12 2" xfId="7361" xr:uid="{00000000-0005-0000-0000-0000C11C0000}"/>
    <cellStyle name="Normal 17 13" xfId="7362" xr:uid="{00000000-0005-0000-0000-0000C21C0000}"/>
    <cellStyle name="Normal 17 13 2" xfId="7363" xr:uid="{00000000-0005-0000-0000-0000C31C0000}"/>
    <cellStyle name="Normal 17 14" xfId="7364" xr:uid="{00000000-0005-0000-0000-0000C41C0000}"/>
    <cellStyle name="Normal 17 14 2" xfId="7365" xr:uid="{00000000-0005-0000-0000-0000C51C0000}"/>
    <cellStyle name="Normal 17 15" xfId="7366" xr:uid="{00000000-0005-0000-0000-0000C61C0000}"/>
    <cellStyle name="Normal 17 15 2" xfId="7367" xr:uid="{00000000-0005-0000-0000-0000C71C0000}"/>
    <cellStyle name="Normal 17 16" xfId="7368" xr:uid="{00000000-0005-0000-0000-0000C81C0000}"/>
    <cellStyle name="Normal 17 16 2" xfId="7369" xr:uid="{00000000-0005-0000-0000-0000C91C0000}"/>
    <cellStyle name="Normal 17 17" xfId="7370" xr:uid="{00000000-0005-0000-0000-0000CA1C0000}"/>
    <cellStyle name="Normal 17 17 2" xfId="7371" xr:uid="{00000000-0005-0000-0000-0000CB1C0000}"/>
    <cellStyle name="Normal 17 18" xfId="7372" xr:uid="{00000000-0005-0000-0000-0000CC1C0000}"/>
    <cellStyle name="Normal 17 18 2" xfId="7373" xr:uid="{00000000-0005-0000-0000-0000CD1C0000}"/>
    <cellStyle name="Normal 17 19" xfId="7374" xr:uid="{00000000-0005-0000-0000-0000CE1C0000}"/>
    <cellStyle name="Normal 17 2" xfId="7375" xr:uid="{00000000-0005-0000-0000-0000CF1C0000}"/>
    <cellStyle name="Normal 17 2 2" xfId="7376" xr:uid="{00000000-0005-0000-0000-0000D01C0000}"/>
    <cellStyle name="Normal 17 2 2 2" xfId="7377" xr:uid="{00000000-0005-0000-0000-0000D11C0000}"/>
    <cellStyle name="Normal 17 2 3" xfId="7378" xr:uid="{00000000-0005-0000-0000-0000D21C0000}"/>
    <cellStyle name="Normal 17 2 3 2" xfId="7379" xr:uid="{00000000-0005-0000-0000-0000D31C0000}"/>
    <cellStyle name="Normal 17 2 4" xfId="7380" xr:uid="{00000000-0005-0000-0000-0000D41C0000}"/>
    <cellStyle name="Normal 17 2 4 2" xfId="7381" xr:uid="{00000000-0005-0000-0000-0000D51C0000}"/>
    <cellStyle name="Normal 17 2 5" xfId="7382" xr:uid="{00000000-0005-0000-0000-0000D61C0000}"/>
    <cellStyle name="Normal 17 2 5 2" xfId="7383" xr:uid="{00000000-0005-0000-0000-0000D71C0000}"/>
    <cellStyle name="Normal 17 2 6" xfId="7384" xr:uid="{00000000-0005-0000-0000-0000D81C0000}"/>
    <cellStyle name="Normal 17 2 6 2" xfId="7385" xr:uid="{00000000-0005-0000-0000-0000D91C0000}"/>
    <cellStyle name="Normal 17 2 7" xfId="7386" xr:uid="{00000000-0005-0000-0000-0000DA1C0000}"/>
    <cellStyle name="Normal 17 2 8" xfId="7387" xr:uid="{00000000-0005-0000-0000-0000DB1C0000}"/>
    <cellStyle name="Normal 17 2 9" xfId="7388" xr:uid="{00000000-0005-0000-0000-0000DC1C0000}"/>
    <cellStyle name="Normal 17 20" xfId="7389" xr:uid="{00000000-0005-0000-0000-0000DD1C0000}"/>
    <cellStyle name="Normal 17 21" xfId="7390" xr:uid="{00000000-0005-0000-0000-0000DE1C0000}"/>
    <cellStyle name="Normal 17 3" xfId="7391" xr:uid="{00000000-0005-0000-0000-0000DF1C0000}"/>
    <cellStyle name="Normal 17 3 2" xfId="7392" xr:uid="{00000000-0005-0000-0000-0000E01C0000}"/>
    <cellStyle name="Normal 17 3 2 2" xfId="7393" xr:uid="{00000000-0005-0000-0000-0000E11C0000}"/>
    <cellStyle name="Normal 17 3 3" xfId="7394" xr:uid="{00000000-0005-0000-0000-0000E21C0000}"/>
    <cellStyle name="Normal 17 3 3 2" xfId="7395" xr:uid="{00000000-0005-0000-0000-0000E31C0000}"/>
    <cellStyle name="Normal 17 3 4" xfId="7396" xr:uid="{00000000-0005-0000-0000-0000E41C0000}"/>
    <cellStyle name="Normal 17 3 4 2" xfId="7397" xr:uid="{00000000-0005-0000-0000-0000E51C0000}"/>
    <cellStyle name="Normal 17 3 5" xfId="7398" xr:uid="{00000000-0005-0000-0000-0000E61C0000}"/>
    <cellStyle name="Normal 17 3 5 2" xfId="7399" xr:uid="{00000000-0005-0000-0000-0000E71C0000}"/>
    <cellStyle name="Normal 17 3 6" xfId="7400" xr:uid="{00000000-0005-0000-0000-0000E81C0000}"/>
    <cellStyle name="Normal 17 3 6 2" xfId="7401" xr:uid="{00000000-0005-0000-0000-0000E91C0000}"/>
    <cellStyle name="Normal 17 3 7" xfId="7402" xr:uid="{00000000-0005-0000-0000-0000EA1C0000}"/>
    <cellStyle name="Normal 17 3 8" xfId="7403" xr:uid="{00000000-0005-0000-0000-0000EB1C0000}"/>
    <cellStyle name="Normal 17 4" xfId="7404" xr:uid="{00000000-0005-0000-0000-0000EC1C0000}"/>
    <cellStyle name="Normal 17 4 2" xfId="7405" xr:uid="{00000000-0005-0000-0000-0000ED1C0000}"/>
    <cellStyle name="Normal 17 4 2 2" xfId="7406" xr:uid="{00000000-0005-0000-0000-0000EE1C0000}"/>
    <cellStyle name="Normal 17 4 3" xfId="7407" xr:uid="{00000000-0005-0000-0000-0000EF1C0000}"/>
    <cellStyle name="Normal 17 4 3 2" xfId="7408" xr:uid="{00000000-0005-0000-0000-0000F01C0000}"/>
    <cellStyle name="Normal 17 4 4" xfId="7409" xr:uid="{00000000-0005-0000-0000-0000F11C0000}"/>
    <cellStyle name="Normal 17 4 4 2" xfId="7410" xr:uid="{00000000-0005-0000-0000-0000F21C0000}"/>
    <cellStyle name="Normal 17 4 5" xfId="7411" xr:uid="{00000000-0005-0000-0000-0000F31C0000}"/>
    <cellStyle name="Normal 17 4 5 2" xfId="7412" xr:uid="{00000000-0005-0000-0000-0000F41C0000}"/>
    <cellStyle name="Normal 17 4 6" xfId="7413" xr:uid="{00000000-0005-0000-0000-0000F51C0000}"/>
    <cellStyle name="Normal 17 4 6 2" xfId="7414" xr:uid="{00000000-0005-0000-0000-0000F61C0000}"/>
    <cellStyle name="Normal 17 4 7" xfId="7415" xr:uid="{00000000-0005-0000-0000-0000F71C0000}"/>
    <cellStyle name="Normal 17 5" xfId="7416" xr:uid="{00000000-0005-0000-0000-0000F81C0000}"/>
    <cellStyle name="Normal 17 5 2" xfId="7417" xr:uid="{00000000-0005-0000-0000-0000F91C0000}"/>
    <cellStyle name="Normal 17 5 2 2" xfId="7418" xr:uid="{00000000-0005-0000-0000-0000FA1C0000}"/>
    <cellStyle name="Normal 17 5 3" xfId="7419" xr:uid="{00000000-0005-0000-0000-0000FB1C0000}"/>
    <cellStyle name="Normal 17 5 3 2" xfId="7420" xr:uid="{00000000-0005-0000-0000-0000FC1C0000}"/>
    <cellStyle name="Normal 17 5 4" xfId="7421" xr:uid="{00000000-0005-0000-0000-0000FD1C0000}"/>
    <cellStyle name="Normal 17 5 4 2" xfId="7422" xr:uid="{00000000-0005-0000-0000-0000FE1C0000}"/>
    <cellStyle name="Normal 17 5 5" xfId="7423" xr:uid="{00000000-0005-0000-0000-0000FF1C0000}"/>
    <cellStyle name="Normal 17 5 5 2" xfId="7424" xr:uid="{00000000-0005-0000-0000-0000001D0000}"/>
    <cellStyle name="Normal 17 5 6" xfId="7425" xr:uid="{00000000-0005-0000-0000-0000011D0000}"/>
    <cellStyle name="Normal 17 5 6 2" xfId="7426" xr:uid="{00000000-0005-0000-0000-0000021D0000}"/>
    <cellStyle name="Normal 17 5 7" xfId="7427" xr:uid="{00000000-0005-0000-0000-0000031D0000}"/>
    <cellStyle name="Normal 17 6" xfId="7428" xr:uid="{00000000-0005-0000-0000-0000041D0000}"/>
    <cellStyle name="Normal 17 6 2" xfId="7429" xr:uid="{00000000-0005-0000-0000-0000051D0000}"/>
    <cellStyle name="Normal 17 6 2 2" xfId="7430" xr:uid="{00000000-0005-0000-0000-0000061D0000}"/>
    <cellStyle name="Normal 17 6 3" xfId="7431" xr:uid="{00000000-0005-0000-0000-0000071D0000}"/>
    <cellStyle name="Normal 17 6 3 2" xfId="7432" xr:uid="{00000000-0005-0000-0000-0000081D0000}"/>
    <cellStyle name="Normal 17 6 4" xfId="7433" xr:uid="{00000000-0005-0000-0000-0000091D0000}"/>
    <cellStyle name="Normal 17 6 4 2" xfId="7434" xr:uid="{00000000-0005-0000-0000-00000A1D0000}"/>
    <cellStyle name="Normal 17 6 5" xfId="7435" xr:uid="{00000000-0005-0000-0000-00000B1D0000}"/>
    <cellStyle name="Normal 17 6 5 2" xfId="7436" xr:uid="{00000000-0005-0000-0000-00000C1D0000}"/>
    <cellStyle name="Normal 17 6 6" xfId="7437" xr:uid="{00000000-0005-0000-0000-00000D1D0000}"/>
    <cellStyle name="Normal 17 6 6 2" xfId="7438" xr:uid="{00000000-0005-0000-0000-00000E1D0000}"/>
    <cellStyle name="Normal 17 6 7" xfId="7439" xr:uid="{00000000-0005-0000-0000-00000F1D0000}"/>
    <cellStyle name="Normal 17 7" xfId="7440" xr:uid="{00000000-0005-0000-0000-0000101D0000}"/>
    <cellStyle name="Normal 17 7 2" xfId="7441" xr:uid="{00000000-0005-0000-0000-0000111D0000}"/>
    <cellStyle name="Normal 17 7 2 2" xfId="7442" xr:uid="{00000000-0005-0000-0000-0000121D0000}"/>
    <cellStyle name="Normal 17 7 3" xfId="7443" xr:uid="{00000000-0005-0000-0000-0000131D0000}"/>
    <cellStyle name="Normal 17 7 3 2" xfId="7444" xr:uid="{00000000-0005-0000-0000-0000141D0000}"/>
    <cellStyle name="Normal 17 7 4" xfId="7445" xr:uid="{00000000-0005-0000-0000-0000151D0000}"/>
    <cellStyle name="Normal 17 7 4 2" xfId="7446" xr:uid="{00000000-0005-0000-0000-0000161D0000}"/>
    <cellStyle name="Normal 17 7 5" xfId="7447" xr:uid="{00000000-0005-0000-0000-0000171D0000}"/>
    <cellStyle name="Normal 17 7 5 2" xfId="7448" xr:uid="{00000000-0005-0000-0000-0000181D0000}"/>
    <cellStyle name="Normal 17 7 6" xfId="7449" xr:uid="{00000000-0005-0000-0000-0000191D0000}"/>
    <cellStyle name="Normal 17 7 6 2" xfId="7450" xr:uid="{00000000-0005-0000-0000-00001A1D0000}"/>
    <cellStyle name="Normal 17 7 7" xfId="7451" xr:uid="{00000000-0005-0000-0000-00001B1D0000}"/>
    <cellStyle name="Normal 17 8" xfId="7452" xr:uid="{00000000-0005-0000-0000-00001C1D0000}"/>
    <cellStyle name="Normal 17 8 2" xfId="7453" xr:uid="{00000000-0005-0000-0000-00001D1D0000}"/>
    <cellStyle name="Normal 17 9" xfId="7454" xr:uid="{00000000-0005-0000-0000-00001E1D0000}"/>
    <cellStyle name="Normal 17 9 2" xfId="7455" xr:uid="{00000000-0005-0000-0000-00001F1D0000}"/>
    <cellStyle name="Normal 170" xfId="7456" xr:uid="{00000000-0005-0000-0000-0000201D0000}"/>
    <cellStyle name="Normal 170 2" xfId="7457" xr:uid="{00000000-0005-0000-0000-0000211D0000}"/>
    <cellStyle name="Normal 171" xfId="7458" xr:uid="{00000000-0005-0000-0000-0000221D0000}"/>
    <cellStyle name="Normal 171 2" xfId="7459" xr:uid="{00000000-0005-0000-0000-0000231D0000}"/>
    <cellStyle name="Normal 172" xfId="7460" xr:uid="{00000000-0005-0000-0000-0000241D0000}"/>
    <cellStyle name="Normal 172 2" xfId="7461" xr:uid="{00000000-0005-0000-0000-0000251D0000}"/>
    <cellStyle name="Normal 173" xfId="7462" xr:uid="{00000000-0005-0000-0000-0000261D0000}"/>
    <cellStyle name="Normal 173 2" xfId="7463" xr:uid="{00000000-0005-0000-0000-0000271D0000}"/>
    <cellStyle name="Normal 173 3" xfId="7464" xr:uid="{00000000-0005-0000-0000-0000281D0000}"/>
    <cellStyle name="Normal 174" xfId="7465" xr:uid="{00000000-0005-0000-0000-0000291D0000}"/>
    <cellStyle name="Normal 174 2" xfId="7466" xr:uid="{00000000-0005-0000-0000-00002A1D0000}"/>
    <cellStyle name="Normal 175" xfId="7467" xr:uid="{00000000-0005-0000-0000-00002B1D0000}"/>
    <cellStyle name="Normal 175 2" xfId="7468" xr:uid="{00000000-0005-0000-0000-00002C1D0000}"/>
    <cellStyle name="Normal 175 3" xfId="7469" xr:uid="{00000000-0005-0000-0000-00002D1D0000}"/>
    <cellStyle name="Normal 176" xfId="7470" xr:uid="{00000000-0005-0000-0000-00002E1D0000}"/>
    <cellStyle name="Normal 176 2" xfId="7471" xr:uid="{00000000-0005-0000-0000-00002F1D0000}"/>
    <cellStyle name="Normal 177" xfId="7472" xr:uid="{00000000-0005-0000-0000-0000301D0000}"/>
    <cellStyle name="Normal 177 2" xfId="7473" xr:uid="{00000000-0005-0000-0000-0000311D0000}"/>
    <cellStyle name="Normal 178" xfId="7474" xr:uid="{00000000-0005-0000-0000-0000321D0000}"/>
    <cellStyle name="Normal 178 2" xfId="7475" xr:uid="{00000000-0005-0000-0000-0000331D0000}"/>
    <cellStyle name="Normal 179" xfId="7476" xr:uid="{00000000-0005-0000-0000-0000341D0000}"/>
    <cellStyle name="Normal 179 2" xfId="7477" xr:uid="{00000000-0005-0000-0000-0000351D0000}"/>
    <cellStyle name="Normal 18" xfId="7478" xr:uid="{00000000-0005-0000-0000-0000361D0000}"/>
    <cellStyle name="Normal 18 10" xfId="7479" xr:uid="{00000000-0005-0000-0000-0000371D0000}"/>
    <cellStyle name="Normal 18 10 2" xfId="7480" xr:uid="{00000000-0005-0000-0000-0000381D0000}"/>
    <cellStyle name="Normal 18 11" xfId="7481" xr:uid="{00000000-0005-0000-0000-0000391D0000}"/>
    <cellStyle name="Normal 18 11 2" xfId="7482" xr:uid="{00000000-0005-0000-0000-00003A1D0000}"/>
    <cellStyle name="Normal 18 12" xfId="7483" xr:uid="{00000000-0005-0000-0000-00003B1D0000}"/>
    <cellStyle name="Normal 18 12 2" xfId="7484" xr:uid="{00000000-0005-0000-0000-00003C1D0000}"/>
    <cellStyle name="Normal 18 13" xfId="7485" xr:uid="{00000000-0005-0000-0000-00003D1D0000}"/>
    <cellStyle name="Normal 18 13 2" xfId="7486" xr:uid="{00000000-0005-0000-0000-00003E1D0000}"/>
    <cellStyle name="Normal 18 14" xfId="7487" xr:uid="{00000000-0005-0000-0000-00003F1D0000}"/>
    <cellStyle name="Normal 18 14 2" xfId="7488" xr:uid="{00000000-0005-0000-0000-0000401D0000}"/>
    <cellStyle name="Normal 18 15" xfId="7489" xr:uid="{00000000-0005-0000-0000-0000411D0000}"/>
    <cellStyle name="Normal 18 15 2" xfId="7490" xr:uid="{00000000-0005-0000-0000-0000421D0000}"/>
    <cellStyle name="Normal 18 16" xfId="7491" xr:uid="{00000000-0005-0000-0000-0000431D0000}"/>
    <cellStyle name="Normal 18 16 2" xfId="7492" xr:uid="{00000000-0005-0000-0000-0000441D0000}"/>
    <cellStyle name="Normal 18 17" xfId="7493" xr:uid="{00000000-0005-0000-0000-0000451D0000}"/>
    <cellStyle name="Normal 18 17 2" xfId="7494" xr:uid="{00000000-0005-0000-0000-0000461D0000}"/>
    <cellStyle name="Normal 18 18" xfId="7495" xr:uid="{00000000-0005-0000-0000-0000471D0000}"/>
    <cellStyle name="Normal 18 18 2" xfId="7496" xr:uid="{00000000-0005-0000-0000-0000481D0000}"/>
    <cellStyle name="Normal 18 19" xfId="7497" xr:uid="{00000000-0005-0000-0000-0000491D0000}"/>
    <cellStyle name="Normal 18 2" xfId="7498" xr:uid="{00000000-0005-0000-0000-00004A1D0000}"/>
    <cellStyle name="Normal 18 2 2" xfId="7499" xr:uid="{00000000-0005-0000-0000-00004B1D0000}"/>
    <cellStyle name="Normal 18 2 2 2" xfId="7500" xr:uid="{00000000-0005-0000-0000-00004C1D0000}"/>
    <cellStyle name="Normal 18 2 3" xfId="7501" xr:uid="{00000000-0005-0000-0000-00004D1D0000}"/>
    <cellStyle name="Normal 18 2 3 2" xfId="7502" xr:uid="{00000000-0005-0000-0000-00004E1D0000}"/>
    <cellStyle name="Normal 18 2 4" xfId="7503" xr:uid="{00000000-0005-0000-0000-00004F1D0000}"/>
    <cellStyle name="Normal 18 2 4 2" xfId="7504" xr:uid="{00000000-0005-0000-0000-0000501D0000}"/>
    <cellStyle name="Normal 18 2 5" xfId="7505" xr:uid="{00000000-0005-0000-0000-0000511D0000}"/>
    <cellStyle name="Normal 18 2 5 2" xfId="7506" xr:uid="{00000000-0005-0000-0000-0000521D0000}"/>
    <cellStyle name="Normal 18 2 6" xfId="7507" xr:uid="{00000000-0005-0000-0000-0000531D0000}"/>
    <cellStyle name="Normal 18 2 6 2" xfId="7508" xr:uid="{00000000-0005-0000-0000-0000541D0000}"/>
    <cellStyle name="Normal 18 2 7" xfId="7509" xr:uid="{00000000-0005-0000-0000-0000551D0000}"/>
    <cellStyle name="Normal 18 2 8" xfId="7510" xr:uid="{00000000-0005-0000-0000-0000561D0000}"/>
    <cellStyle name="Normal 18 2 9" xfId="7511" xr:uid="{00000000-0005-0000-0000-0000571D0000}"/>
    <cellStyle name="Normal 18 20" xfId="7512" xr:uid="{00000000-0005-0000-0000-0000581D0000}"/>
    <cellStyle name="Normal 18 3" xfId="7513" xr:uid="{00000000-0005-0000-0000-0000591D0000}"/>
    <cellStyle name="Normal 18 3 2" xfId="7514" xr:uid="{00000000-0005-0000-0000-00005A1D0000}"/>
    <cellStyle name="Normal 18 3 2 2" xfId="7515" xr:uid="{00000000-0005-0000-0000-00005B1D0000}"/>
    <cellStyle name="Normal 18 3 3" xfId="7516" xr:uid="{00000000-0005-0000-0000-00005C1D0000}"/>
    <cellStyle name="Normal 18 3 3 2" xfId="7517" xr:uid="{00000000-0005-0000-0000-00005D1D0000}"/>
    <cellStyle name="Normal 18 3 4" xfId="7518" xr:uid="{00000000-0005-0000-0000-00005E1D0000}"/>
    <cellStyle name="Normal 18 3 4 2" xfId="7519" xr:uid="{00000000-0005-0000-0000-00005F1D0000}"/>
    <cellStyle name="Normal 18 3 5" xfId="7520" xr:uid="{00000000-0005-0000-0000-0000601D0000}"/>
    <cellStyle name="Normal 18 3 5 2" xfId="7521" xr:uid="{00000000-0005-0000-0000-0000611D0000}"/>
    <cellStyle name="Normal 18 3 6" xfId="7522" xr:uid="{00000000-0005-0000-0000-0000621D0000}"/>
    <cellStyle name="Normal 18 3 6 2" xfId="7523" xr:uid="{00000000-0005-0000-0000-0000631D0000}"/>
    <cellStyle name="Normal 18 3 7" xfId="7524" xr:uid="{00000000-0005-0000-0000-0000641D0000}"/>
    <cellStyle name="Normal 18 3 8" xfId="7525" xr:uid="{00000000-0005-0000-0000-0000651D0000}"/>
    <cellStyle name="Normal 18 4" xfId="7526" xr:uid="{00000000-0005-0000-0000-0000661D0000}"/>
    <cellStyle name="Normal 18 4 2" xfId="7527" xr:uid="{00000000-0005-0000-0000-0000671D0000}"/>
    <cellStyle name="Normal 18 4 2 2" xfId="7528" xr:uid="{00000000-0005-0000-0000-0000681D0000}"/>
    <cellStyle name="Normal 18 4 3" xfId="7529" xr:uid="{00000000-0005-0000-0000-0000691D0000}"/>
    <cellStyle name="Normal 18 4 3 2" xfId="7530" xr:uid="{00000000-0005-0000-0000-00006A1D0000}"/>
    <cellStyle name="Normal 18 4 4" xfId="7531" xr:uid="{00000000-0005-0000-0000-00006B1D0000}"/>
    <cellStyle name="Normal 18 4 4 2" xfId="7532" xr:uid="{00000000-0005-0000-0000-00006C1D0000}"/>
    <cellStyle name="Normal 18 4 5" xfId="7533" xr:uid="{00000000-0005-0000-0000-00006D1D0000}"/>
    <cellStyle name="Normal 18 4 5 2" xfId="7534" xr:uid="{00000000-0005-0000-0000-00006E1D0000}"/>
    <cellStyle name="Normal 18 4 6" xfId="7535" xr:uid="{00000000-0005-0000-0000-00006F1D0000}"/>
    <cellStyle name="Normal 18 4 6 2" xfId="7536" xr:uid="{00000000-0005-0000-0000-0000701D0000}"/>
    <cellStyle name="Normal 18 4 7" xfId="7537" xr:uid="{00000000-0005-0000-0000-0000711D0000}"/>
    <cellStyle name="Normal 18 5" xfId="7538" xr:uid="{00000000-0005-0000-0000-0000721D0000}"/>
    <cellStyle name="Normal 18 5 2" xfId="7539" xr:uid="{00000000-0005-0000-0000-0000731D0000}"/>
    <cellStyle name="Normal 18 5 2 2" xfId="7540" xr:uid="{00000000-0005-0000-0000-0000741D0000}"/>
    <cellStyle name="Normal 18 5 3" xfId="7541" xr:uid="{00000000-0005-0000-0000-0000751D0000}"/>
    <cellStyle name="Normal 18 5 3 2" xfId="7542" xr:uid="{00000000-0005-0000-0000-0000761D0000}"/>
    <cellStyle name="Normal 18 5 4" xfId="7543" xr:uid="{00000000-0005-0000-0000-0000771D0000}"/>
    <cellStyle name="Normal 18 5 4 2" xfId="7544" xr:uid="{00000000-0005-0000-0000-0000781D0000}"/>
    <cellStyle name="Normal 18 5 5" xfId="7545" xr:uid="{00000000-0005-0000-0000-0000791D0000}"/>
    <cellStyle name="Normal 18 5 5 2" xfId="7546" xr:uid="{00000000-0005-0000-0000-00007A1D0000}"/>
    <cellStyle name="Normal 18 5 6" xfId="7547" xr:uid="{00000000-0005-0000-0000-00007B1D0000}"/>
    <cellStyle name="Normal 18 5 6 2" xfId="7548" xr:uid="{00000000-0005-0000-0000-00007C1D0000}"/>
    <cellStyle name="Normal 18 5 7" xfId="7549" xr:uid="{00000000-0005-0000-0000-00007D1D0000}"/>
    <cellStyle name="Normal 18 6" xfId="7550" xr:uid="{00000000-0005-0000-0000-00007E1D0000}"/>
    <cellStyle name="Normal 18 6 2" xfId="7551" xr:uid="{00000000-0005-0000-0000-00007F1D0000}"/>
    <cellStyle name="Normal 18 6 2 2" xfId="7552" xr:uid="{00000000-0005-0000-0000-0000801D0000}"/>
    <cellStyle name="Normal 18 6 3" xfId="7553" xr:uid="{00000000-0005-0000-0000-0000811D0000}"/>
    <cellStyle name="Normal 18 6 3 2" xfId="7554" xr:uid="{00000000-0005-0000-0000-0000821D0000}"/>
    <cellStyle name="Normal 18 6 4" xfId="7555" xr:uid="{00000000-0005-0000-0000-0000831D0000}"/>
    <cellStyle name="Normal 18 6 4 2" xfId="7556" xr:uid="{00000000-0005-0000-0000-0000841D0000}"/>
    <cellStyle name="Normal 18 6 5" xfId="7557" xr:uid="{00000000-0005-0000-0000-0000851D0000}"/>
    <cellStyle name="Normal 18 6 5 2" xfId="7558" xr:uid="{00000000-0005-0000-0000-0000861D0000}"/>
    <cellStyle name="Normal 18 6 6" xfId="7559" xr:uid="{00000000-0005-0000-0000-0000871D0000}"/>
    <cellStyle name="Normal 18 6 6 2" xfId="7560" xr:uid="{00000000-0005-0000-0000-0000881D0000}"/>
    <cellStyle name="Normal 18 6 7" xfId="7561" xr:uid="{00000000-0005-0000-0000-0000891D0000}"/>
    <cellStyle name="Normal 18 7" xfId="7562" xr:uid="{00000000-0005-0000-0000-00008A1D0000}"/>
    <cellStyle name="Normal 18 7 2" xfId="7563" xr:uid="{00000000-0005-0000-0000-00008B1D0000}"/>
    <cellStyle name="Normal 18 7 2 2" xfId="7564" xr:uid="{00000000-0005-0000-0000-00008C1D0000}"/>
    <cellStyle name="Normal 18 7 3" xfId="7565" xr:uid="{00000000-0005-0000-0000-00008D1D0000}"/>
    <cellStyle name="Normal 18 7 3 2" xfId="7566" xr:uid="{00000000-0005-0000-0000-00008E1D0000}"/>
    <cellStyle name="Normal 18 7 4" xfId="7567" xr:uid="{00000000-0005-0000-0000-00008F1D0000}"/>
    <cellStyle name="Normal 18 7 4 2" xfId="7568" xr:uid="{00000000-0005-0000-0000-0000901D0000}"/>
    <cellStyle name="Normal 18 7 5" xfId="7569" xr:uid="{00000000-0005-0000-0000-0000911D0000}"/>
    <cellStyle name="Normal 18 7 5 2" xfId="7570" xr:uid="{00000000-0005-0000-0000-0000921D0000}"/>
    <cellStyle name="Normal 18 7 6" xfId="7571" xr:uid="{00000000-0005-0000-0000-0000931D0000}"/>
    <cellStyle name="Normal 18 7 6 2" xfId="7572" xr:uid="{00000000-0005-0000-0000-0000941D0000}"/>
    <cellStyle name="Normal 18 7 7" xfId="7573" xr:uid="{00000000-0005-0000-0000-0000951D0000}"/>
    <cellStyle name="Normal 18 8" xfId="7574" xr:uid="{00000000-0005-0000-0000-0000961D0000}"/>
    <cellStyle name="Normal 18 8 2" xfId="7575" xr:uid="{00000000-0005-0000-0000-0000971D0000}"/>
    <cellStyle name="Normal 18 9" xfId="7576" xr:uid="{00000000-0005-0000-0000-0000981D0000}"/>
    <cellStyle name="Normal 18 9 2" xfId="7577" xr:uid="{00000000-0005-0000-0000-0000991D0000}"/>
    <cellStyle name="Normal 180" xfId="7578" xr:uid="{00000000-0005-0000-0000-00009A1D0000}"/>
    <cellStyle name="Normal 180 2" xfId="7579" xr:uid="{00000000-0005-0000-0000-00009B1D0000}"/>
    <cellStyle name="Normal 180 2 2" xfId="7580" xr:uid="{00000000-0005-0000-0000-00009C1D0000}"/>
    <cellStyle name="Normal 180 3" xfId="7581" xr:uid="{00000000-0005-0000-0000-00009D1D0000}"/>
    <cellStyle name="Normal 181" xfId="7582" xr:uid="{00000000-0005-0000-0000-00009E1D0000}"/>
    <cellStyle name="Normal 181 2" xfId="7583" xr:uid="{00000000-0005-0000-0000-00009F1D0000}"/>
    <cellStyle name="Normal 182" xfId="7584" xr:uid="{00000000-0005-0000-0000-0000A01D0000}"/>
    <cellStyle name="Normal 182 2" xfId="7585" xr:uid="{00000000-0005-0000-0000-0000A11D0000}"/>
    <cellStyle name="Normal 183" xfId="7586" xr:uid="{00000000-0005-0000-0000-0000A21D0000}"/>
    <cellStyle name="Normal 183 2" xfId="7587" xr:uid="{00000000-0005-0000-0000-0000A31D0000}"/>
    <cellStyle name="Normal 184" xfId="7588" xr:uid="{00000000-0005-0000-0000-0000A41D0000}"/>
    <cellStyle name="Normal 184 2" xfId="7589" xr:uid="{00000000-0005-0000-0000-0000A51D0000}"/>
    <cellStyle name="Normal 185" xfId="7590" xr:uid="{00000000-0005-0000-0000-0000A61D0000}"/>
    <cellStyle name="Normal 185 2" xfId="7591" xr:uid="{00000000-0005-0000-0000-0000A71D0000}"/>
    <cellStyle name="Normal 186" xfId="7592" xr:uid="{00000000-0005-0000-0000-0000A81D0000}"/>
    <cellStyle name="Normal 186 2" xfId="7593" xr:uid="{00000000-0005-0000-0000-0000A91D0000}"/>
    <cellStyle name="Normal 187" xfId="7594" xr:uid="{00000000-0005-0000-0000-0000AA1D0000}"/>
    <cellStyle name="Normal 187 2" xfId="7595" xr:uid="{00000000-0005-0000-0000-0000AB1D0000}"/>
    <cellStyle name="Normal 188" xfId="7596" xr:uid="{00000000-0005-0000-0000-0000AC1D0000}"/>
    <cellStyle name="Normal 188 2" xfId="7597" xr:uid="{00000000-0005-0000-0000-0000AD1D0000}"/>
    <cellStyle name="Normal 189" xfId="7598" xr:uid="{00000000-0005-0000-0000-0000AE1D0000}"/>
    <cellStyle name="Normal 189 2" xfId="7599" xr:uid="{00000000-0005-0000-0000-0000AF1D0000}"/>
    <cellStyle name="Normal 19" xfId="7600" xr:uid="{00000000-0005-0000-0000-0000B01D0000}"/>
    <cellStyle name="Normal 19 10" xfId="7601" xr:uid="{00000000-0005-0000-0000-0000B11D0000}"/>
    <cellStyle name="Normal 19 10 2" xfId="7602" xr:uid="{00000000-0005-0000-0000-0000B21D0000}"/>
    <cellStyle name="Normal 19 11" xfId="7603" xr:uid="{00000000-0005-0000-0000-0000B31D0000}"/>
    <cellStyle name="Normal 19 11 2" xfId="7604" xr:uid="{00000000-0005-0000-0000-0000B41D0000}"/>
    <cellStyle name="Normal 19 12" xfId="7605" xr:uid="{00000000-0005-0000-0000-0000B51D0000}"/>
    <cellStyle name="Normal 19 12 2" xfId="7606" xr:uid="{00000000-0005-0000-0000-0000B61D0000}"/>
    <cellStyle name="Normal 19 13" xfId="7607" xr:uid="{00000000-0005-0000-0000-0000B71D0000}"/>
    <cellStyle name="Normal 19 13 2" xfId="7608" xr:uid="{00000000-0005-0000-0000-0000B81D0000}"/>
    <cellStyle name="Normal 19 14" xfId="7609" xr:uid="{00000000-0005-0000-0000-0000B91D0000}"/>
    <cellStyle name="Normal 19 14 2" xfId="7610" xr:uid="{00000000-0005-0000-0000-0000BA1D0000}"/>
    <cellStyle name="Normal 19 15" xfId="7611" xr:uid="{00000000-0005-0000-0000-0000BB1D0000}"/>
    <cellStyle name="Normal 19 15 2" xfId="7612" xr:uid="{00000000-0005-0000-0000-0000BC1D0000}"/>
    <cellStyle name="Normal 19 16" xfId="7613" xr:uid="{00000000-0005-0000-0000-0000BD1D0000}"/>
    <cellStyle name="Normal 19 16 2" xfId="7614" xr:uid="{00000000-0005-0000-0000-0000BE1D0000}"/>
    <cellStyle name="Normal 19 17" xfId="7615" xr:uid="{00000000-0005-0000-0000-0000BF1D0000}"/>
    <cellStyle name="Normal 19 17 2" xfId="7616" xr:uid="{00000000-0005-0000-0000-0000C01D0000}"/>
    <cellStyle name="Normal 19 18" xfId="7617" xr:uid="{00000000-0005-0000-0000-0000C11D0000}"/>
    <cellStyle name="Normal 19 18 2" xfId="7618" xr:uid="{00000000-0005-0000-0000-0000C21D0000}"/>
    <cellStyle name="Normal 19 19" xfId="7619" xr:uid="{00000000-0005-0000-0000-0000C31D0000}"/>
    <cellStyle name="Normal 19 2" xfId="7620" xr:uid="{00000000-0005-0000-0000-0000C41D0000}"/>
    <cellStyle name="Normal 19 2 2" xfId="7621" xr:uid="{00000000-0005-0000-0000-0000C51D0000}"/>
    <cellStyle name="Normal 19 2 2 2" xfId="7622" xr:uid="{00000000-0005-0000-0000-0000C61D0000}"/>
    <cellStyle name="Normal 19 2 3" xfId="7623" xr:uid="{00000000-0005-0000-0000-0000C71D0000}"/>
    <cellStyle name="Normal 19 2 3 2" xfId="7624" xr:uid="{00000000-0005-0000-0000-0000C81D0000}"/>
    <cellStyle name="Normal 19 2 4" xfId="7625" xr:uid="{00000000-0005-0000-0000-0000C91D0000}"/>
    <cellStyle name="Normal 19 2 4 2" xfId="7626" xr:uid="{00000000-0005-0000-0000-0000CA1D0000}"/>
    <cellStyle name="Normal 19 2 5" xfId="7627" xr:uid="{00000000-0005-0000-0000-0000CB1D0000}"/>
    <cellStyle name="Normal 19 2 5 2" xfId="7628" xr:uid="{00000000-0005-0000-0000-0000CC1D0000}"/>
    <cellStyle name="Normal 19 2 6" xfId="7629" xr:uid="{00000000-0005-0000-0000-0000CD1D0000}"/>
    <cellStyle name="Normal 19 2 6 2" xfId="7630" xr:uid="{00000000-0005-0000-0000-0000CE1D0000}"/>
    <cellStyle name="Normal 19 2 7" xfId="7631" xr:uid="{00000000-0005-0000-0000-0000CF1D0000}"/>
    <cellStyle name="Normal 19 20" xfId="7632" xr:uid="{00000000-0005-0000-0000-0000D01D0000}"/>
    <cellStyle name="Normal 19 3" xfId="7633" xr:uid="{00000000-0005-0000-0000-0000D11D0000}"/>
    <cellStyle name="Normal 19 3 2" xfId="7634" xr:uid="{00000000-0005-0000-0000-0000D21D0000}"/>
    <cellStyle name="Normal 19 3 2 2" xfId="7635" xr:uid="{00000000-0005-0000-0000-0000D31D0000}"/>
    <cellStyle name="Normal 19 3 3" xfId="7636" xr:uid="{00000000-0005-0000-0000-0000D41D0000}"/>
    <cellStyle name="Normal 19 3 3 2" xfId="7637" xr:uid="{00000000-0005-0000-0000-0000D51D0000}"/>
    <cellStyle name="Normal 19 3 4" xfId="7638" xr:uid="{00000000-0005-0000-0000-0000D61D0000}"/>
    <cellStyle name="Normal 19 3 4 2" xfId="7639" xr:uid="{00000000-0005-0000-0000-0000D71D0000}"/>
    <cellStyle name="Normal 19 3 5" xfId="7640" xr:uid="{00000000-0005-0000-0000-0000D81D0000}"/>
    <cellStyle name="Normal 19 3 5 2" xfId="7641" xr:uid="{00000000-0005-0000-0000-0000D91D0000}"/>
    <cellStyle name="Normal 19 3 6" xfId="7642" xr:uid="{00000000-0005-0000-0000-0000DA1D0000}"/>
    <cellStyle name="Normal 19 3 6 2" xfId="7643" xr:uid="{00000000-0005-0000-0000-0000DB1D0000}"/>
    <cellStyle name="Normal 19 3 7" xfId="7644" xr:uid="{00000000-0005-0000-0000-0000DC1D0000}"/>
    <cellStyle name="Normal 19 4" xfId="7645" xr:uid="{00000000-0005-0000-0000-0000DD1D0000}"/>
    <cellStyle name="Normal 19 4 2" xfId="7646" xr:uid="{00000000-0005-0000-0000-0000DE1D0000}"/>
    <cellStyle name="Normal 19 4 2 2" xfId="7647" xr:uid="{00000000-0005-0000-0000-0000DF1D0000}"/>
    <cellStyle name="Normal 19 4 3" xfId="7648" xr:uid="{00000000-0005-0000-0000-0000E01D0000}"/>
    <cellStyle name="Normal 19 4 3 2" xfId="7649" xr:uid="{00000000-0005-0000-0000-0000E11D0000}"/>
    <cellStyle name="Normal 19 4 4" xfId="7650" xr:uid="{00000000-0005-0000-0000-0000E21D0000}"/>
    <cellStyle name="Normal 19 4 4 2" xfId="7651" xr:uid="{00000000-0005-0000-0000-0000E31D0000}"/>
    <cellStyle name="Normal 19 4 5" xfId="7652" xr:uid="{00000000-0005-0000-0000-0000E41D0000}"/>
    <cellStyle name="Normal 19 4 5 2" xfId="7653" xr:uid="{00000000-0005-0000-0000-0000E51D0000}"/>
    <cellStyle name="Normal 19 4 6" xfId="7654" xr:uid="{00000000-0005-0000-0000-0000E61D0000}"/>
    <cellStyle name="Normal 19 4 6 2" xfId="7655" xr:uid="{00000000-0005-0000-0000-0000E71D0000}"/>
    <cellStyle name="Normal 19 4 7" xfId="7656" xr:uid="{00000000-0005-0000-0000-0000E81D0000}"/>
    <cellStyle name="Normal 19 4 8" xfId="7657" xr:uid="{00000000-0005-0000-0000-0000E91D0000}"/>
    <cellStyle name="Normal 19 5" xfId="7658" xr:uid="{00000000-0005-0000-0000-0000EA1D0000}"/>
    <cellStyle name="Normal 19 5 2" xfId="7659" xr:uid="{00000000-0005-0000-0000-0000EB1D0000}"/>
    <cellStyle name="Normal 19 5 2 2" xfId="7660" xr:uid="{00000000-0005-0000-0000-0000EC1D0000}"/>
    <cellStyle name="Normal 19 5 3" xfId="7661" xr:uid="{00000000-0005-0000-0000-0000ED1D0000}"/>
    <cellStyle name="Normal 19 5 3 2" xfId="7662" xr:uid="{00000000-0005-0000-0000-0000EE1D0000}"/>
    <cellStyle name="Normal 19 5 4" xfId="7663" xr:uid="{00000000-0005-0000-0000-0000EF1D0000}"/>
    <cellStyle name="Normal 19 5 4 2" xfId="7664" xr:uid="{00000000-0005-0000-0000-0000F01D0000}"/>
    <cellStyle name="Normal 19 5 5" xfId="7665" xr:uid="{00000000-0005-0000-0000-0000F11D0000}"/>
    <cellStyle name="Normal 19 5 5 2" xfId="7666" xr:uid="{00000000-0005-0000-0000-0000F21D0000}"/>
    <cellStyle name="Normal 19 5 6" xfId="7667" xr:uid="{00000000-0005-0000-0000-0000F31D0000}"/>
    <cellStyle name="Normal 19 5 6 2" xfId="7668" xr:uid="{00000000-0005-0000-0000-0000F41D0000}"/>
    <cellStyle name="Normal 19 5 7" xfId="7669" xr:uid="{00000000-0005-0000-0000-0000F51D0000}"/>
    <cellStyle name="Normal 19 6" xfId="7670" xr:uid="{00000000-0005-0000-0000-0000F61D0000}"/>
    <cellStyle name="Normal 19 6 2" xfId="7671" xr:uid="{00000000-0005-0000-0000-0000F71D0000}"/>
    <cellStyle name="Normal 19 6 2 2" xfId="7672" xr:uid="{00000000-0005-0000-0000-0000F81D0000}"/>
    <cellStyle name="Normal 19 6 3" xfId="7673" xr:uid="{00000000-0005-0000-0000-0000F91D0000}"/>
    <cellStyle name="Normal 19 6 3 2" xfId="7674" xr:uid="{00000000-0005-0000-0000-0000FA1D0000}"/>
    <cellStyle name="Normal 19 6 4" xfId="7675" xr:uid="{00000000-0005-0000-0000-0000FB1D0000}"/>
    <cellStyle name="Normal 19 6 4 2" xfId="7676" xr:uid="{00000000-0005-0000-0000-0000FC1D0000}"/>
    <cellStyle name="Normal 19 6 5" xfId="7677" xr:uid="{00000000-0005-0000-0000-0000FD1D0000}"/>
    <cellStyle name="Normal 19 6 5 2" xfId="7678" xr:uid="{00000000-0005-0000-0000-0000FE1D0000}"/>
    <cellStyle name="Normal 19 6 6" xfId="7679" xr:uid="{00000000-0005-0000-0000-0000FF1D0000}"/>
    <cellStyle name="Normal 19 6 6 2" xfId="7680" xr:uid="{00000000-0005-0000-0000-0000001E0000}"/>
    <cellStyle name="Normal 19 6 7" xfId="7681" xr:uid="{00000000-0005-0000-0000-0000011E0000}"/>
    <cellStyle name="Normal 19 7" xfId="7682" xr:uid="{00000000-0005-0000-0000-0000021E0000}"/>
    <cellStyle name="Normal 19 7 2" xfId="7683" xr:uid="{00000000-0005-0000-0000-0000031E0000}"/>
    <cellStyle name="Normal 19 7 2 2" xfId="7684" xr:uid="{00000000-0005-0000-0000-0000041E0000}"/>
    <cellStyle name="Normal 19 7 3" xfId="7685" xr:uid="{00000000-0005-0000-0000-0000051E0000}"/>
    <cellStyle name="Normal 19 7 3 2" xfId="7686" xr:uid="{00000000-0005-0000-0000-0000061E0000}"/>
    <cellStyle name="Normal 19 7 4" xfId="7687" xr:uid="{00000000-0005-0000-0000-0000071E0000}"/>
    <cellStyle name="Normal 19 7 4 2" xfId="7688" xr:uid="{00000000-0005-0000-0000-0000081E0000}"/>
    <cellStyle name="Normal 19 7 5" xfId="7689" xr:uid="{00000000-0005-0000-0000-0000091E0000}"/>
    <cellStyle name="Normal 19 7 5 2" xfId="7690" xr:uid="{00000000-0005-0000-0000-00000A1E0000}"/>
    <cellStyle name="Normal 19 7 6" xfId="7691" xr:uid="{00000000-0005-0000-0000-00000B1E0000}"/>
    <cellStyle name="Normal 19 7 6 2" xfId="7692" xr:uid="{00000000-0005-0000-0000-00000C1E0000}"/>
    <cellStyle name="Normal 19 7 7" xfId="7693" xr:uid="{00000000-0005-0000-0000-00000D1E0000}"/>
    <cellStyle name="Normal 19 8" xfId="7694" xr:uid="{00000000-0005-0000-0000-00000E1E0000}"/>
    <cellStyle name="Normal 19 8 2" xfId="7695" xr:uid="{00000000-0005-0000-0000-00000F1E0000}"/>
    <cellStyle name="Normal 19 9" xfId="7696" xr:uid="{00000000-0005-0000-0000-0000101E0000}"/>
    <cellStyle name="Normal 19 9 2" xfId="7697" xr:uid="{00000000-0005-0000-0000-0000111E0000}"/>
    <cellStyle name="Normal 190" xfId="7698" xr:uid="{00000000-0005-0000-0000-0000121E0000}"/>
    <cellStyle name="Normal 190 2" xfId="7699" xr:uid="{00000000-0005-0000-0000-0000131E0000}"/>
    <cellStyle name="Normal 191" xfId="7700" xr:uid="{00000000-0005-0000-0000-0000141E0000}"/>
    <cellStyle name="Normal 191 2" xfId="7701" xr:uid="{00000000-0005-0000-0000-0000151E0000}"/>
    <cellStyle name="Normal 192" xfId="7702" xr:uid="{00000000-0005-0000-0000-0000161E0000}"/>
    <cellStyle name="Normal 192 2" xfId="7703" xr:uid="{00000000-0005-0000-0000-0000171E0000}"/>
    <cellStyle name="Normal 193" xfId="7704" xr:uid="{00000000-0005-0000-0000-0000181E0000}"/>
    <cellStyle name="Normal 193 2" xfId="7705" xr:uid="{00000000-0005-0000-0000-0000191E0000}"/>
    <cellStyle name="Normal 194" xfId="7706" xr:uid="{00000000-0005-0000-0000-00001A1E0000}"/>
    <cellStyle name="Normal 194 2" xfId="7707" xr:uid="{00000000-0005-0000-0000-00001B1E0000}"/>
    <cellStyle name="Normal 195" xfId="7708" xr:uid="{00000000-0005-0000-0000-00001C1E0000}"/>
    <cellStyle name="Normal 195 2" xfId="7709" xr:uid="{00000000-0005-0000-0000-00001D1E0000}"/>
    <cellStyle name="Normal 196" xfId="7710" xr:uid="{00000000-0005-0000-0000-00001E1E0000}"/>
    <cellStyle name="Normal 196 2" xfId="7711" xr:uid="{00000000-0005-0000-0000-00001F1E0000}"/>
    <cellStyle name="Normal 197" xfId="7712" xr:uid="{00000000-0005-0000-0000-0000201E0000}"/>
    <cellStyle name="Normal 197 2" xfId="7713" xr:uid="{00000000-0005-0000-0000-0000211E0000}"/>
    <cellStyle name="Normal 198" xfId="7714" xr:uid="{00000000-0005-0000-0000-0000221E0000}"/>
    <cellStyle name="Normal 198 2" xfId="7715" xr:uid="{00000000-0005-0000-0000-0000231E0000}"/>
    <cellStyle name="Normal 199" xfId="7716" xr:uid="{00000000-0005-0000-0000-0000241E0000}"/>
    <cellStyle name="Normal 199 2" xfId="7717" xr:uid="{00000000-0005-0000-0000-0000251E0000}"/>
    <cellStyle name="Normal 2" xfId="7718" xr:uid="{00000000-0005-0000-0000-0000261E0000}"/>
    <cellStyle name="Normal 2 10" xfId="7719" xr:uid="{00000000-0005-0000-0000-0000271E0000}"/>
    <cellStyle name="Normal 2 10 2" xfId="7720" xr:uid="{00000000-0005-0000-0000-0000281E0000}"/>
    <cellStyle name="Normal 2 10 2 2" xfId="7721" xr:uid="{00000000-0005-0000-0000-0000291E0000}"/>
    <cellStyle name="Normal 2 10 2 3" xfId="7722" xr:uid="{00000000-0005-0000-0000-00002A1E0000}"/>
    <cellStyle name="Normal 2 10 2 4" xfId="7723" xr:uid="{00000000-0005-0000-0000-00002B1E0000}"/>
    <cellStyle name="Normal 2 10 3" xfId="7724" xr:uid="{00000000-0005-0000-0000-00002C1E0000}"/>
    <cellStyle name="Normal 2 10 4" xfId="7725" xr:uid="{00000000-0005-0000-0000-00002D1E0000}"/>
    <cellStyle name="Normal 2 10 5" xfId="7726" xr:uid="{00000000-0005-0000-0000-00002E1E0000}"/>
    <cellStyle name="Normal 2 11" xfId="7727" xr:uid="{00000000-0005-0000-0000-00002F1E0000}"/>
    <cellStyle name="Normal 2 11 2" xfId="7728" xr:uid="{00000000-0005-0000-0000-0000301E0000}"/>
    <cellStyle name="Normal 2 11 2 2" xfId="7729" xr:uid="{00000000-0005-0000-0000-0000311E0000}"/>
    <cellStyle name="Normal 2 11 2 3" xfId="7730" xr:uid="{00000000-0005-0000-0000-0000321E0000}"/>
    <cellStyle name="Normal 2 11 3" xfId="7731" xr:uid="{00000000-0005-0000-0000-0000331E0000}"/>
    <cellStyle name="Normal 2 11 4" xfId="7732" xr:uid="{00000000-0005-0000-0000-0000341E0000}"/>
    <cellStyle name="Normal 2 11 5" xfId="7733" xr:uid="{00000000-0005-0000-0000-0000351E0000}"/>
    <cellStyle name="Normal 2 12" xfId="7734" xr:uid="{00000000-0005-0000-0000-0000361E0000}"/>
    <cellStyle name="Normal 2 12 2" xfId="7735" xr:uid="{00000000-0005-0000-0000-0000371E0000}"/>
    <cellStyle name="Normal 2 12 2 2" xfId="7736" xr:uid="{00000000-0005-0000-0000-0000381E0000}"/>
    <cellStyle name="Normal 2 12 2 3" xfId="7737" xr:uid="{00000000-0005-0000-0000-0000391E0000}"/>
    <cellStyle name="Normal 2 12 3" xfId="7738" xr:uid="{00000000-0005-0000-0000-00003A1E0000}"/>
    <cellStyle name="Normal 2 12 4" xfId="7739" xr:uid="{00000000-0005-0000-0000-00003B1E0000}"/>
    <cellStyle name="Normal 2 12 5" xfId="7740" xr:uid="{00000000-0005-0000-0000-00003C1E0000}"/>
    <cellStyle name="Normal 2 13" xfId="7741" xr:uid="{00000000-0005-0000-0000-00003D1E0000}"/>
    <cellStyle name="Normal 2 13 2" xfId="7742" xr:uid="{00000000-0005-0000-0000-00003E1E0000}"/>
    <cellStyle name="Normal 2 13 2 2" xfId="7743" xr:uid="{00000000-0005-0000-0000-00003F1E0000}"/>
    <cellStyle name="Normal 2 13 2 3" xfId="7744" xr:uid="{00000000-0005-0000-0000-0000401E0000}"/>
    <cellStyle name="Normal 2 13 3" xfId="7745" xr:uid="{00000000-0005-0000-0000-0000411E0000}"/>
    <cellStyle name="Normal 2 13 4" xfId="7746" xr:uid="{00000000-0005-0000-0000-0000421E0000}"/>
    <cellStyle name="Normal 2 13 5" xfId="7747" xr:uid="{00000000-0005-0000-0000-0000431E0000}"/>
    <cellStyle name="Normal 2 14" xfId="7748" xr:uid="{00000000-0005-0000-0000-0000441E0000}"/>
    <cellStyle name="Normal 2 14 2" xfId="7749" xr:uid="{00000000-0005-0000-0000-0000451E0000}"/>
    <cellStyle name="Normal 2 14 2 2" xfId="7750" xr:uid="{00000000-0005-0000-0000-0000461E0000}"/>
    <cellStyle name="Normal 2 14 2 3" xfId="7751" xr:uid="{00000000-0005-0000-0000-0000471E0000}"/>
    <cellStyle name="Normal 2 14 3" xfId="7752" xr:uid="{00000000-0005-0000-0000-0000481E0000}"/>
    <cellStyle name="Normal 2 14 4" xfId="7753" xr:uid="{00000000-0005-0000-0000-0000491E0000}"/>
    <cellStyle name="Normal 2 14 5" xfId="7754" xr:uid="{00000000-0005-0000-0000-00004A1E0000}"/>
    <cellStyle name="Normal 2 15" xfId="7755" xr:uid="{00000000-0005-0000-0000-00004B1E0000}"/>
    <cellStyle name="Normal 2 15 2" xfId="7756" xr:uid="{00000000-0005-0000-0000-00004C1E0000}"/>
    <cellStyle name="Normal 2 15 2 2" xfId="7757" xr:uid="{00000000-0005-0000-0000-00004D1E0000}"/>
    <cellStyle name="Normal 2 15 2 3" xfId="7758" xr:uid="{00000000-0005-0000-0000-00004E1E0000}"/>
    <cellStyle name="Normal 2 15 3" xfId="7759" xr:uid="{00000000-0005-0000-0000-00004F1E0000}"/>
    <cellStyle name="Normal 2 15 4" xfId="7760" xr:uid="{00000000-0005-0000-0000-0000501E0000}"/>
    <cellStyle name="Normal 2 15 5" xfId="7761" xr:uid="{00000000-0005-0000-0000-0000511E0000}"/>
    <cellStyle name="Normal 2 16" xfId="7762" xr:uid="{00000000-0005-0000-0000-0000521E0000}"/>
    <cellStyle name="Normal 2 16 2" xfId="7763" xr:uid="{00000000-0005-0000-0000-0000531E0000}"/>
    <cellStyle name="Normal 2 16 2 2" xfId="7764" xr:uid="{00000000-0005-0000-0000-0000541E0000}"/>
    <cellStyle name="Normal 2 16 2 3" xfId="7765" xr:uid="{00000000-0005-0000-0000-0000551E0000}"/>
    <cellStyle name="Normal 2 16 3" xfId="7766" xr:uid="{00000000-0005-0000-0000-0000561E0000}"/>
    <cellStyle name="Normal 2 16 4" xfId="7767" xr:uid="{00000000-0005-0000-0000-0000571E0000}"/>
    <cellStyle name="Normal 2 16 5" xfId="7768" xr:uid="{00000000-0005-0000-0000-0000581E0000}"/>
    <cellStyle name="Normal 2 17" xfId="7769" xr:uid="{00000000-0005-0000-0000-0000591E0000}"/>
    <cellStyle name="Normal 2 17 2" xfId="7770" xr:uid="{00000000-0005-0000-0000-00005A1E0000}"/>
    <cellStyle name="Normal 2 17 2 2" xfId="7771" xr:uid="{00000000-0005-0000-0000-00005B1E0000}"/>
    <cellStyle name="Normal 2 17 2 3" xfId="7772" xr:uid="{00000000-0005-0000-0000-00005C1E0000}"/>
    <cellStyle name="Normal 2 17 3" xfId="7773" xr:uid="{00000000-0005-0000-0000-00005D1E0000}"/>
    <cellStyle name="Normal 2 17 4" xfId="7774" xr:uid="{00000000-0005-0000-0000-00005E1E0000}"/>
    <cellStyle name="Normal 2 17 5" xfId="7775" xr:uid="{00000000-0005-0000-0000-00005F1E0000}"/>
    <cellStyle name="Normal 2 18" xfId="7776" xr:uid="{00000000-0005-0000-0000-0000601E0000}"/>
    <cellStyle name="Normal 2 18 2" xfId="7777" xr:uid="{00000000-0005-0000-0000-0000611E0000}"/>
    <cellStyle name="Normal 2 18 2 2" xfId="7778" xr:uid="{00000000-0005-0000-0000-0000621E0000}"/>
    <cellStyle name="Normal 2 18 2 3" xfId="7779" xr:uid="{00000000-0005-0000-0000-0000631E0000}"/>
    <cellStyle name="Normal 2 18 3" xfId="7780" xr:uid="{00000000-0005-0000-0000-0000641E0000}"/>
    <cellStyle name="Normal 2 18 4" xfId="7781" xr:uid="{00000000-0005-0000-0000-0000651E0000}"/>
    <cellStyle name="Normal 2 18 5" xfId="7782" xr:uid="{00000000-0005-0000-0000-0000661E0000}"/>
    <cellStyle name="Normal 2 19" xfId="7783" xr:uid="{00000000-0005-0000-0000-0000671E0000}"/>
    <cellStyle name="Normal 2 19 2" xfId="7784" xr:uid="{00000000-0005-0000-0000-0000681E0000}"/>
    <cellStyle name="Normal 2 19 2 2" xfId="7785" xr:uid="{00000000-0005-0000-0000-0000691E0000}"/>
    <cellStyle name="Normal 2 19 2 3" xfId="7786" xr:uid="{00000000-0005-0000-0000-00006A1E0000}"/>
    <cellStyle name="Normal 2 19 3" xfId="7787" xr:uid="{00000000-0005-0000-0000-00006B1E0000}"/>
    <cellStyle name="Normal 2 19 4" xfId="7788" xr:uid="{00000000-0005-0000-0000-00006C1E0000}"/>
    <cellStyle name="Normal 2 19 5" xfId="7789" xr:uid="{00000000-0005-0000-0000-00006D1E0000}"/>
    <cellStyle name="Normal 2 2" xfId="7790" xr:uid="{00000000-0005-0000-0000-00006E1E0000}"/>
    <cellStyle name="Normal 2 2 10" xfId="7791" xr:uid="{00000000-0005-0000-0000-00006F1E0000}"/>
    <cellStyle name="Normal 2 2 10 2" xfId="7792" xr:uid="{00000000-0005-0000-0000-0000701E0000}"/>
    <cellStyle name="Normal 2 2 10 2 2" xfId="7793" xr:uid="{00000000-0005-0000-0000-0000711E0000}"/>
    <cellStyle name="Normal 2 2 10 3" xfId="7794" xr:uid="{00000000-0005-0000-0000-0000721E0000}"/>
    <cellStyle name="Normal 2 2 10 4" xfId="7795" xr:uid="{00000000-0005-0000-0000-0000731E0000}"/>
    <cellStyle name="Normal 2 2 11" xfId="7796" xr:uid="{00000000-0005-0000-0000-0000741E0000}"/>
    <cellStyle name="Normal 2 2 11 2" xfId="7797" xr:uid="{00000000-0005-0000-0000-0000751E0000}"/>
    <cellStyle name="Normal 2 2 12" xfId="7798" xr:uid="{00000000-0005-0000-0000-0000761E0000}"/>
    <cellStyle name="Normal 2 2 12 2" xfId="7799" xr:uid="{00000000-0005-0000-0000-0000771E0000}"/>
    <cellStyle name="Normal 2 2 13" xfId="7800" xr:uid="{00000000-0005-0000-0000-0000781E0000}"/>
    <cellStyle name="Normal 2 2 13 2" xfId="7801" xr:uid="{00000000-0005-0000-0000-0000791E0000}"/>
    <cellStyle name="Normal 2 2 14" xfId="7802" xr:uid="{00000000-0005-0000-0000-00007A1E0000}"/>
    <cellStyle name="Normal 2 2 14 2" xfId="7803" xr:uid="{00000000-0005-0000-0000-00007B1E0000}"/>
    <cellStyle name="Normal 2 2 15" xfId="7804" xr:uid="{00000000-0005-0000-0000-00007C1E0000}"/>
    <cellStyle name="Normal 2 2 15 2" xfId="7805" xr:uid="{00000000-0005-0000-0000-00007D1E0000}"/>
    <cellStyle name="Normal 2 2 16" xfId="7806" xr:uid="{00000000-0005-0000-0000-00007E1E0000}"/>
    <cellStyle name="Normal 2 2 16 2" xfId="7807" xr:uid="{00000000-0005-0000-0000-00007F1E0000}"/>
    <cellStyle name="Normal 2 2 17" xfId="7808" xr:uid="{00000000-0005-0000-0000-0000801E0000}"/>
    <cellStyle name="Normal 2 2 17 2" xfId="7809" xr:uid="{00000000-0005-0000-0000-0000811E0000}"/>
    <cellStyle name="Normal 2 2 18" xfId="7810" xr:uid="{00000000-0005-0000-0000-0000821E0000}"/>
    <cellStyle name="Normal 2 2 18 2" xfId="7811" xr:uid="{00000000-0005-0000-0000-0000831E0000}"/>
    <cellStyle name="Normal 2 2 19" xfId="7812" xr:uid="{00000000-0005-0000-0000-0000841E0000}"/>
    <cellStyle name="Normal 2 2 19 2" xfId="7813" xr:uid="{00000000-0005-0000-0000-0000851E0000}"/>
    <cellStyle name="Normal 2 2 2" xfId="7814" xr:uid="{00000000-0005-0000-0000-0000861E0000}"/>
    <cellStyle name="Normal 2 2 2 10" xfId="7815" xr:uid="{00000000-0005-0000-0000-0000871E0000}"/>
    <cellStyle name="Normal 2 2 2 10 2" xfId="7816" xr:uid="{00000000-0005-0000-0000-0000881E0000}"/>
    <cellStyle name="Normal 2 2 2 10 2 2" xfId="7817" xr:uid="{00000000-0005-0000-0000-0000891E0000}"/>
    <cellStyle name="Normal 2 2 2 10 2 2 2" xfId="7818" xr:uid="{00000000-0005-0000-0000-00008A1E0000}"/>
    <cellStyle name="Normal 2 2 2 10 2 2 3" xfId="7819" xr:uid="{00000000-0005-0000-0000-00008B1E0000}"/>
    <cellStyle name="Normal 2 2 2 11" xfId="7820" xr:uid="{00000000-0005-0000-0000-00008C1E0000}"/>
    <cellStyle name="Normal 2 2 2 11 2" xfId="7821" xr:uid="{00000000-0005-0000-0000-00008D1E0000}"/>
    <cellStyle name="Normal 2 2 2 12" xfId="7822" xr:uid="{00000000-0005-0000-0000-00008E1E0000}"/>
    <cellStyle name="Normal 2 2 2 12 2" xfId="7823" xr:uid="{00000000-0005-0000-0000-00008F1E0000}"/>
    <cellStyle name="Normal 2 2 2 13" xfId="7824" xr:uid="{00000000-0005-0000-0000-0000901E0000}"/>
    <cellStyle name="Normal 2 2 2 13 2" xfId="7825" xr:uid="{00000000-0005-0000-0000-0000911E0000}"/>
    <cellStyle name="Normal 2 2 2 14" xfId="7826" xr:uid="{00000000-0005-0000-0000-0000921E0000}"/>
    <cellStyle name="Normal 2 2 2 14 2" xfId="7827" xr:uid="{00000000-0005-0000-0000-0000931E0000}"/>
    <cellStyle name="Normal 2 2 2 15" xfId="7828" xr:uid="{00000000-0005-0000-0000-0000941E0000}"/>
    <cellStyle name="Normal 2 2 2 15 2" xfId="7829" xr:uid="{00000000-0005-0000-0000-0000951E0000}"/>
    <cellStyle name="Normal 2 2 2 16" xfId="7830" xr:uid="{00000000-0005-0000-0000-0000961E0000}"/>
    <cellStyle name="Normal 2 2 2 16 2" xfId="7831" xr:uid="{00000000-0005-0000-0000-0000971E0000}"/>
    <cellStyle name="Normal 2 2 2 17" xfId="7832" xr:uid="{00000000-0005-0000-0000-0000981E0000}"/>
    <cellStyle name="Normal 2 2 2 17 2" xfId="7833" xr:uid="{00000000-0005-0000-0000-0000991E0000}"/>
    <cellStyle name="Normal 2 2 2 18" xfId="7834" xr:uid="{00000000-0005-0000-0000-00009A1E0000}"/>
    <cellStyle name="Normal 2 2 2 18 2" xfId="7835" xr:uid="{00000000-0005-0000-0000-00009B1E0000}"/>
    <cellStyle name="Normal 2 2 2 19" xfId="7836" xr:uid="{00000000-0005-0000-0000-00009C1E0000}"/>
    <cellStyle name="Normal 2 2 2 19 2" xfId="7837" xr:uid="{00000000-0005-0000-0000-00009D1E0000}"/>
    <cellStyle name="Normal 2 2 2 2" xfId="7838" xr:uid="{00000000-0005-0000-0000-00009E1E0000}"/>
    <cellStyle name="Normal 2 2 2 2 10" xfId="7839" xr:uid="{00000000-0005-0000-0000-00009F1E0000}"/>
    <cellStyle name="Normal 2 2 2 2 11" xfId="7840" xr:uid="{00000000-0005-0000-0000-0000A01E0000}"/>
    <cellStyle name="Normal 2 2 2 2 12" xfId="7841" xr:uid="{00000000-0005-0000-0000-0000A11E0000}"/>
    <cellStyle name="Normal 2 2 2 2 13" xfId="7842" xr:uid="{00000000-0005-0000-0000-0000A21E0000}"/>
    <cellStyle name="Normal 2 2 2 2 14" xfId="7843" xr:uid="{00000000-0005-0000-0000-0000A31E0000}"/>
    <cellStyle name="Normal 2 2 2 2 15" xfId="7844" xr:uid="{00000000-0005-0000-0000-0000A41E0000}"/>
    <cellStyle name="Normal 2 2 2 2 16" xfId="7845" xr:uid="{00000000-0005-0000-0000-0000A51E0000}"/>
    <cellStyle name="Normal 2 2 2 2 17" xfId="7846" xr:uid="{00000000-0005-0000-0000-0000A61E0000}"/>
    <cellStyle name="Normal 2 2 2 2 18" xfId="7847" xr:uid="{00000000-0005-0000-0000-0000A71E0000}"/>
    <cellStyle name="Normal 2 2 2 2 19" xfId="7848" xr:uid="{00000000-0005-0000-0000-0000A81E0000}"/>
    <cellStyle name="Normal 2 2 2 2 2" xfId="7849" xr:uid="{00000000-0005-0000-0000-0000A91E0000}"/>
    <cellStyle name="Normal 2 2 2 2 2 10" xfId="7850" xr:uid="{00000000-0005-0000-0000-0000AA1E0000}"/>
    <cellStyle name="Normal 2 2 2 2 2 10 2" xfId="7851" xr:uid="{00000000-0005-0000-0000-0000AB1E0000}"/>
    <cellStyle name="Normal 2 2 2 2 2 11" xfId="7852" xr:uid="{00000000-0005-0000-0000-0000AC1E0000}"/>
    <cellStyle name="Normal 2 2 2 2 2 11 2" xfId="7853" xr:uid="{00000000-0005-0000-0000-0000AD1E0000}"/>
    <cellStyle name="Normal 2 2 2 2 2 12" xfId="7854" xr:uid="{00000000-0005-0000-0000-0000AE1E0000}"/>
    <cellStyle name="Normal 2 2 2 2 2 12 2" xfId="7855" xr:uid="{00000000-0005-0000-0000-0000AF1E0000}"/>
    <cellStyle name="Normal 2 2 2 2 2 13" xfId="7856" xr:uid="{00000000-0005-0000-0000-0000B01E0000}"/>
    <cellStyle name="Normal 2 2 2 2 2 13 2" xfId="7857" xr:uid="{00000000-0005-0000-0000-0000B11E0000}"/>
    <cellStyle name="Normal 2 2 2 2 2 14" xfId="7858" xr:uid="{00000000-0005-0000-0000-0000B21E0000}"/>
    <cellStyle name="Normal 2 2 2 2 2 14 2" xfId="7859" xr:uid="{00000000-0005-0000-0000-0000B31E0000}"/>
    <cellStyle name="Normal 2 2 2 2 2 15" xfId="7860" xr:uid="{00000000-0005-0000-0000-0000B41E0000}"/>
    <cellStyle name="Normal 2 2 2 2 2 15 2" xfId="7861" xr:uid="{00000000-0005-0000-0000-0000B51E0000}"/>
    <cellStyle name="Normal 2 2 2 2 2 16" xfId="7862" xr:uid="{00000000-0005-0000-0000-0000B61E0000}"/>
    <cellStyle name="Normal 2 2 2 2 2 16 2" xfId="7863" xr:uid="{00000000-0005-0000-0000-0000B71E0000}"/>
    <cellStyle name="Normal 2 2 2 2 2 17" xfId="7864" xr:uid="{00000000-0005-0000-0000-0000B81E0000}"/>
    <cellStyle name="Normal 2 2 2 2 2 17 2" xfId="7865" xr:uid="{00000000-0005-0000-0000-0000B91E0000}"/>
    <cellStyle name="Normal 2 2 2 2 2 18" xfId="7866" xr:uid="{00000000-0005-0000-0000-0000BA1E0000}"/>
    <cellStyle name="Normal 2 2 2 2 2 2" xfId="7867" xr:uid="{00000000-0005-0000-0000-0000BB1E0000}"/>
    <cellStyle name="Normal 2 2 2 2 2 2 10" xfId="7868" xr:uid="{00000000-0005-0000-0000-0000BC1E0000}"/>
    <cellStyle name="Normal 2 2 2 2 2 2 11" xfId="7869" xr:uid="{00000000-0005-0000-0000-0000BD1E0000}"/>
    <cellStyle name="Normal 2 2 2 2 2 2 12" xfId="7870" xr:uid="{00000000-0005-0000-0000-0000BE1E0000}"/>
    <cellStyle name="Normal 2 2 2 2 2 2 13" xfId="7871" xr:uid="{00000000-0005-0000-0000-0000BF1E0000}"/>
    <cellStyle name="Normal 2 2 2 2 2 2 14" xfId="7872" xr:uid="{00000000-0005-0000-0000-0000C01E0000}"/>
    <cellStyle name="Normal 2 2 2 2 2 2 15" xfId="7873" xr:uid="{00000000-0005-0000-0000-0000C11E0000}"/>
    <cellStyle name="Normal 2 2 2 2 2 2 16" xfId="7874" xr:uid="{00000000-0005-0000-0000-0000C21E0000}"/>
    <cellStyle name="Normal 2 2 2 2 2 2 17" xfId="7875" xr:uid="{00000000-0005-0000-0000-0000C31E0000}"/>
    <cellStyle name="Normal 2 2 2 2 2 2 2" xfId="7876" xr:uid="{00000000-0005-0000-0000-0000C41E0000}"/>
    <cellStyle name="Normal 2 2 2 2 2 2 2 10" xfId="7877" xr:uid="{00000000-0005-0000-0000-0000C51E0000}"/>
    <cellStyle name="Normal 2 2 2 2 2 2 2 10 2" xfId="7878" xr:uid="{00000000-0005-0000-0000-0000C61E0000}"/>
    <cellStyle name="Normal 2 2 2 2 2 2 2 11" xfId="7879" xr:uid="{00000000-0005-0000-0000-0000C71E0000}"/>
    <cellStyle name="Normal 2 2 2 2 2 2 2 11 2" xfId="7880" xr:uid="{00000000-0005-0000-0000-0000C81E0000}"/>
    <cellStyle name="Normal 2 2 2 2 2 2 2 12" xfId="7881" xr:uid="{00000000-0005-0000-0000-0000C91E0000}"/>
    <cellStyle name="Normal 2 2 2 2 2 2 2 12 2" xfId="7882" xr:uid="{00000000-0005-0000-0000-0000CA1E0000}"/>
    <cellStyle name="Normal 2 2 2 2 2 2 2 13" xfId="7883" xr:uid="{00000000-0005-0000-0000-0000CB1E0000}"/>
    <cellStyle name="Normal 2 2 2 2 2 2 2 14" xfId="7884" xr:uid="{00000000-0005-0000-0000-0000CC1E0000}"/>
    <cellStyle name="Normal 2 2 2 2 2 2 2 2" xfId="7885" xr:uid="{00000000-0005-0000-0000-0000CD1E0000}"/>
    <cellStyle name="Normal 2 2 2 2 2 2 2 2 10" xfId="7886" xr:uid="{00000000-0005-0000-0000-0000CE1E0000}"/>
    <cellStyle name="Normal 2 2 2 2 2 2 2 2 11" xfId="7887" xr:uid="{00000000-0005-0000-0000-0000CF1E0000}"/>
    <cellStyle name="Normal 2 2 2 2 2 2 2 2 12" xfId="7888" xr:uid="{00000000-0005-0000-0000-0000D01E0000}"/>
    <cellStyle name="Normal 2 2 2 2 2 2 2 2 13" xfId="7889" xr:uid="{00000000-0005-0000-0000-0000D11E0000}"/>
    <cellStyle name="Normal 2 2 2 2 2 2 2 2 2" xfId="7890" xr:uid="{00000000-0005-0000-0000-0000D21E0000}"/>
    <cellStyle name="Normal 2 2 2 2 2 2 2 2 3" xfId="7891" xr:uid="{00000000-0005-0000-0000-0000D31E0000}"/>
    <cellStyle name="Normal 2 2 2 2 2 2 2 2 4" xfId="7892" xr:uid="{00000000-0005-0000-0000-0000D41E0000}"/>
    <cellStyle name="Normal 2 2 2 2 2 2 2 2 5" xfId="7893" xr:uid="{00000000-0005-0000-0000-0000D51E0000}"/>
    <cellStyle name="Normal 2 2 2 2 2 2 2 2 6" xfId="7894" xr:uid="{00000000-0005-0000-0000-0000D61E0000}"/>
    <cellStyle name="Normal 2 2 2 2 2 2 2 2 7" xfId="7895" xr:uid="{00000000-0005-0000-0000-0000D71E0000}"/>
    <cellStyle name="Normal 2 2 2 2 2 2 2 2 8" xfId="7896" xr:uid="{00000000-0005-0000-0000-0000D81E0000}"/>
    <cellStyle name="Normal 2 2 2 2 2 2 2 2 9" xfId="7897" xr:uid="{00000000-0005-0000-0000-0000D91E0000}"/>
    <cellStyle name="Normal 2 2 2 2 2 2 2 3" xfId="7898" xr:uid="{00000000-0005-0000-0000-0000DA1E0000}"/>
    <cellStyle name="Normal 2 2 2 2 2 2 2 3 2" xfId="7899" xr:uid="{00000000-0005-0000-0000-0000DB1E0000}"/>
    <cellStyle name="Normal 2 2 2 2 2 2 2 4" xfId="7900" xr:uid="{00000000-0005-0000-0000-0000DC1E0000}"/>
    <cellStyle name="Normal 2 2 2 2 2 2 2 4 2" xfId="7901" xr:uid="{00000000-0005-0000-0000-0000DD1E0000}"/>
    <cellStyle name="Normal 2 2 2 2 2 2 2 5" xfId="7902" xr:uid="{00000000-0005-0000-0000-0000DE1E0000}"/>
    <cellStyle name="Normal 2 2 2 2 2 2 2 5 2" xfId="7903" xr:uid="{00000000-0005-0000-0000-0000DF1E0000}"/>
    <cellStyle name="Normal 2 2 2 2 2 2 2 6" xfId="7904" xr:uid="{00000000-0005-0000-0000-0000E01E0000}"/>
    <cellStyle name="Normal 2 2 2 2 2 2 2 6 2" xfId="7905" xr:uid="{00000000-0005-0000-0000-0000E11E0000}"/>
    <cellStyle name="Normal 2 2 2 2 2 2 2 7" xfId="7906" xr:uid="{00000000-0005-0000-0000-0000E21E0000}"/>
    <cellStyle name="Normal 2 2 2 2 2 2 2 7 2" xfId="7907" xr:uid="{00000000-0005-0000-0000-0000E31E0000}"/>
    <cellStyle name="Normal 2 2 2 2 2 2 2 8" xfId="7908" xr:uid="{00000000-0005-0000-0000-0000E41E0000}"/>
    <cellStyle name="Normal 2 2 2 2 2 2 2 8 2" xfId="7909" xr:uid="{00000000-0005-0000-0000-0000E51E0000}"/>
    <cellStyle name="Normal 2 2 2 2 2 2 2 9" xfId="7910" xr:uid="{00000000-0005-0000-0000-0000E61E0000}"/>
    <cellStyle name="Normal 2 2 2 2 2 2 2 9 2" xfId="7911" xr:uid="{00000000-0005-0000-0000-0000E71E0000}"/>
    <cellStyle name="Normal 2 2 2 2 2 2 3" xfId="7912" xr:uid="{00000000-0005-0000-0000-0000E81E0000}"/>
    <cellStyle name="Normal 2 2 2 2 2 2 4" xfId="7913" xr:uid="{00000000-0005-0000-0000-0000E91E0000}"/>
    <cellStyle name="Normal 2 2 2 2 2 2 5" xfId="7914" xr:uid="{00000000-0005-0000-0000-0000EA1E0000}"/>
    <cellStyle name="Normal 2 2 2 2 2 2 6" xfId="7915" xr:uid="{00000000-0005-0000-0000-0000EB1E0000}"/>
    <cellStyle name="Normal 2 2 2 2 2 2 7" xfId="7916" xr:uid="{00000000-0005-0000-0000-0000EC1E0000}"/>
    <cellStyle name="Normal 2 2 2 2 2 2 8" xfId="7917" xr:uid="{00000000-0005-0000-0000-0000ED1E0000}"/>
    <cellStyle name="Normal 2 2 2 2 2 2 9" xfId="7918" xr:uid="{00000000-0005-0000-0000-0000EE1E0000}"/>
    <cellStyle name="Normal 2 2 2 2 2 3" xfId="7919" xr:uid="{00000000-0005-0000-0000-0000EF1E0000}"/>
    <cellStyle name="Normal 2 2 2 2 2 3 10" xfId="7920" xr:uid="{00000000-0005-0000-0000-0000F01E0000}"/>
    <cellStyle name="Normal 2 2 2 2 2 3 11" xfId="7921" xr:uid="{00000000-0005-0000-0000-0000F11E0000}"/>
    <cellStyle name="Normal 2 2 2 2 2 3 12" xfId="7922" xr:uid="{00000000-0005-0000-0000-0000F21E0000}"/>
    <cellStyle name="Normal 2 2 2 2 2 3 13" xfId="7923" xr:uid="{00000000-0005-0000-0000-0000F31E0000}"/>
    <cellStyle name="Normal 2 2 2 2 2 3 2" xfId="7924" xr:uid="{00000000-0005-0000-0000-0000F41E0000}"/>
    <cellStyle name="Normal 2 2 2 2 2 3 2 10" xfId="7925" xr:uid="{00000000-0005-0000-0000-0000F51E0000}"/>
    <cellStyle name="Normal 2 2 2 2 2 3 2 10 2" xfId="7926" xr:uid="{00000000-0005-0000-0000-0000F61E0000}"/>
    <cellStyle name="Normal 2 2 2 2 2 3 2 11" xfId="7927" xr:uid="{00000000-0005-0000-0000-0000F71E0000}"/>
    <cellStyle name="Normal 2 2 2 2 2 3 2 11 2" xfId="7928" xr:uid="{00000000-0005-0000-0000-0000F81E0000}"/>
    <cellStyle name="Normal 2 2 2 2 2 3 2 12" xfId="7929" xr:uid="{00000000-0005-0000-0000-0000F91E0000}"/>
    <cellStyle name="Normal 2 2 2 2 2 3 2 12 2" xfId="7930" xr:uid="{00000000-0005-0000-0000-0000FA1E0000}"/>
    <cellStyle name="Normal 2 2 2 2 2 3 2 2" xfId="7931" xr:uid="{00000000-0005-0000-0000-0000FB1E0000}"/>
    <cellStyle name="Normal 2 2 2 2 2 3 2 2 2" xfId="7932" xr:uid="{00000000-0005-0000-0000-0000FC1E0000}"/>
    <cellStyle name="Normal 2 2 2 2 2 3 2 3" xfId="7933" xr:uid="{00000000-0005-0000-0000-0000FD1E0000}"/>
    <cellStyle name="Normal 2 2 2 2 2 3 2 3 2" xfId="7934" xr:uid="{00000000-0005-0000-0000-0000FE1E0000}"/>
    <cellStyle name="Normal 2 2 2 2 2 3 2 4" xfId="7935" xr:uid="{00000000-0005-0000-0000-0000FF1E0000}"/>
    <cellStyle name="Normal 2 2 2 2 2 3 2 4 2" xfId="7936" xr:uid="{00000000-0005-0000-0000-0000001F0000}"/>
    <cellStyle name="Normal 2 2 2 2 2 3 2 5" xfId="7937" xr:uid="{00000000-0005-0000-0000-0000011F0000}"/>
    <cellStyle name="Normal 2 2 2 2 2 3 2 5 2" xfId="7938" xr:uid="{00000000-0005-0000-0000-0000021F0000}"/>
    <cellStyle name="Normal 2 2 2 2 2 3 2 6" xfId="7939" xr:uid="{00000000-0005-0000-0000-0000031F0000}"/>
    <cellStyle name="Normal 2 2 2 2 2 3 2 6 2" xfId="7940" xr:uid="{00000000-0005-0000-0000-0000041F0000}"/>
    <cellStyle name="Normal 2 2 2 2 2 3 2 7" xfId="7941" xr:uid="{00000000-0005-0000-0000-0000051F0000}"/>
    <cellStyle name="Normal 2 2 2 2 2 3 2 7 2" xfId="7942" xr:uid="{00000000-0005-0000-0000-0000061F0000}"/>
    <cellStyle name="Normal 2 2 2 2 2 3 2 8" xfId="7943" xr:uid="{00000000-0005-0000-0000-0000071F0000}"/>
    <cellStyle name="Normal 2 2 2 2 2 3 2 8 2" xfId="7944" xr:uid="{00000000-0005-0000-0000-0000081F0000}"/>
    <cellStyle name="Normal 2 2 2 2 2 3 2 9" xfId="7945" xr:uid="{00000000-0005-0000-0000-0000091F0000}"/>
    <cellStyle name="Normal 2 2 2 2 2 3 2 9 2" xfId="7946" xr:uid="{00000000-0005-0000-0000-00000A1F0000}"/>
    <cellStyle name="Normal 2 2 2 2 2 3 3" xfId="7947" xr:uid="{00000000-0005-0000-0000-00000B1F0000}"/>
    <cellStyle name="Normal 2 2 2 2 2 3 4" xfId="7948" xr:uid="{00000000-0005-0000-0000-00000C1F0000}"/>
    <cellStyle name="Normal 2 2 2 2 2 3 5" xfId="7949" xr:uid="{00000000-0005-0000-0000-00000D1F0000}"/>
    <cellStyle name="Normal 2 2 2 2 2 3 6" xfId="7950" xr:uid="{00000000-0005-0000-0000-00000E1F0000}"/>
    <cellStyle name="Normal 2 2 2 2 2 3 7" xfId="7951" xr:uid="{00000000-0005-0000-0000-00000F1F0000}"/>
    <cellStyle name="Normal 2 2 2 2 2 3 8" xfId="7952" xr:uid="{00000000-0005-0000-0000-0000101F0000}"/>
    <cellStyle name="Normal 2 2 2 2 2 3 9" xfId="7953" xr:uid="{00000000-0005-0000-0000-0000111F0000}"/>
    <cellStyle name="Normal 2 2 2 2 2 4" xfId="7954" xr:uid="{00000000-0005-0000-0000-0000121F0000}"/>
    <cellStyle name="Normal 2 2 2 2 2 5" xfId="7955" xr:uid="{00000000-0005-0000-0000-0000131F0000}"/>
    <cellStyle name="Normal 2 2 2 2 2 6" xfId="7956" xr:uid="{00000000-0005-0000-0000-0000141F0000}"/>
    <cellStyle name="Normal 2 2 2 2 2 7" xfId="7957" xr:uid="{00000000-0005-0000-0000-0000151F0000}"/>
    <cellStyle name="Normal 2 2 2 2 2 7 2" xfId="7958" xr:uid="{00000000-0005-0000-0000-0000161F0000}"/>
    <cellStyle name="Normal 2 2 2 2 2 8" xfId="7959" xr:uid="{00000000-0005-0000-0000-0000171F0000}"/>
    <cellStyle name="Normal 2 2 2 2 2 8 2" xfId="7960" xr:uid="{00000000-0005-0000-0000-0000181F0000}"/>
    <cellStyle name="Normal 2 2 2 2 2 9" xfId="7961" xr:uid="{00000000-0005-0000-0000-0000191F0000}"/>
    <cellStyle name="Normal 2 2 2 2 2 9 2" xfId="7962" xr:uid="{00000000-0005-0000-0000-00001A1F0000}"/>
    <cellStyle name="Normal 2 2 2 2 20" xfId="7963" xr:uid="{00000000-0005-0000-0000-00001B1F0000}"/>
    <cellStyle name="Normal 2 2 2 2 3" xfId="7964" xr:uid="{00000000-0005-0000-0000-00001C1F0000}"/>
    <cellStyle name="Normal 2 2 2 2 3 10" xfId="7965" xr:uid="{00000000-0005-0000-0000-00001D1F0000}"/>
    <cellStyle name="Normal 2 2 2 2 3 10 2" xfId="7966" xr:uid="{00000000-0005-0000-0000-00001E1F0000}"/>
    <cellStyle name="Normal 2 2 2 2 3 11" xfId="7967" xr:uid="{00000000-0005-0000-0000-00001F1F0000}"/>
    <cellStyle name="Normal 2 2 2 2 3 11 2" xfId="7968" xr:uid="{00000000-0005-0000-0000-0000201F0000}"/>
    <cellStyle name="Normal 2 2 2 2 3 12" xfId="7969" xr:uid="{00000000-0005-0000-0000-0000211F0000}"/>
    <cellStyle name="Normal 2 2 2 2 3 12 2" xfId="7970" xr:uid="{00000000-0005-0000-0000-0000221F0000}"/>
    <cellStyle name="Normal 2 2 2 2 3 13" xfId="7971" xr:uid="{00000000-0005-0000-0000-0000231F0000}"/>
    <cellStyle name="Normal 2 2 2 2 3 14" xfId="7972" xr:uid="{00000000-0005-0000-0000-0000241F0000}"/>
    <cellStyle name="Normal 2 2 2 2 3 2" xfId="7973" xr:uid="{00000000-0005-0000-0000-0000251F0000}"/>
    <cellStyle name="Normal 2 2 2 2 3 2 10" xfId="7974" xr:uid="{00000000-0005-0000-0000-0000261F0000}"/>
    <cellStyle name="Normal 2 2 2 2 3 2 11" xfId="7975" xr:uid="{00000000-0005-0000-0000-0000271F0000}"/>
    <cellStyle name="Normal 2 2 2 2 3 2 12" xfId="7976" xr:uid="{00000000-0005-0000-0000-0000281F0000}"/>
    <cellStyle name="Normal 2 2 2 2 3 2 13" xfId="7977" xr:uid="{00000000-0005-0000-0000-0000291F0000}"/>
    <cellStyle name="Normal 2 2 2 2 3 2 2" xfId="7978" xr:uid="{00000000-0005-0000-0000-00002A1F0000}"/>
    <cellStyle name="Normal 2 2 2 2 3 2 3" xfId="7979" xr:uid="{00000000-0005-0000-0000-00002B1F0000}"/>
    <cellStyle name="Normal 2 2 2 2 3 2 4" xfId="7980" xr:uid="{00000000-0005-0000-0000-00002C1F0000}"/>
    <cellStyle name="Normal 2 2 2 2 3 2 5" xfId="7981" xr:uid="{00000000-0005-0000-0000-00002D1F0000}"/>
    <cellStyle name="Normal 2 2 2 2 3 2 6" xfId="7982" xr:uid="{00000000-0005-0000-0000-00002E1F0000}"/>
    <cellStyle name="Normal 2 2 2 2 3 2 7" xfId="7983" xr:uid="{00000000-0005-0000-0000-00002F1F0000}"/>
    <cellStyle name="Normal 2 2 2 2 3 2 8" xfId="7984" xr:uid="{00000000-0005-0000-0000-0000301F0000}"/>
    <cellStyle name="Normal 2 2 2 2 3 2 9" xfId="7985" xr:uid="{00000000-0005-0000-0000-0000311F0000}"/>
    <cellStyle name="Normal 2 2 2 2 3 3" xfId="7986" xr:uid="{00000000-0005-0000-0000-0000321F0000}"/>
    <cellStyle name="Normal 2 2 2 2 3 3 2" xfId="7987" xr:uid="{00000000-0005-0000-0000-0000331F0000}"/>
    <cellStyle name="Normal 2 2 2 2 3 4" xfId="7988" xr:uid="{00000000-0005-0000-0000-0000341F0000}"/>
    <cellStyle name="Normal 2 2 2 2 3 4 2" xfId="7989" xr:uid="{00000000-0005-0000-0000-0000351F0000}"/>
    <cellStyle name="Normal 2 2 2 2 3 5" xfId="7990" xr:uid="{00000000-0005-0000-0000-0000361F0000}"/>
    <cellStyle name="Normal 2 2 2 2 3 5 2" xfId="7991" xr:uid="{00000000-0005-0000-0000-0000371F0000}"/>
    <cellStyle name="Normal 2 2 2 2 3 6" xfId="7992" xr:uid="{00000000-0005-0000-0000-0000381F0000}"/>
    <cellStyle name="Normal 2 2 2 2 3 6 2" xfId="7993" xr:uid="{00000000-0005-0000-0000-0000391F0000}"/>
    <cellStyle name="Normal 2 2 2 2 3 7" xfId="7994" xr:uid="{00000000-0005-0000-0000-00003A1F0000}"/>
    <cellStyle name="Normal 2 2 2 2 3 7 2" xfId="7995" xr:uid="{00000000-0005-0000-0000-00003B1F0000}"/>
    <cellStyle name="Normal 2 2 2 2 3 8" xfId="7996" xr:uid="{00000000-0005-0000-0000-00003C1F0000}"/>
    <cellStyle name="Normal 2 2 2 2 3 8 2" xfId="7997" xr:uid="{00000000-0005-0000-0000-00003D1F0000}"/>
    <cellStyle name="Normal 2 2 2 2 3 9" xfId="7998" xr:uid="{00000000-0005-0000-0000-00003E1F0000}"/>
    <cellStyle name="Normal 2 2 2 2 3 9 2" xfId="7999" xr:uid="{00000000-0005-0000-0000-00003F1F0000}"/>
    <cellStyle name="Normal 2 2 2 2 4" xfId="8000" xr:uid="{00000000-0005-0000-0000-0000401F0000}"/>
    <cellStyle name="Normal 2 2 2 2 4 2" xfId="8001" xr:uid="{00000000-0005-0000-0000-0000411F0000}"/>
    <cellStyle name="Normal 2 2 2 2 5" xfId="8002" xr:uid="{00000000-0005-0000-0000-0000421F0000}"/>
    <cellStyle name="Normal 2 2 2 2 5 2" xfId="8003" xr:uid="{00000000-0005-0000-0000-0000431F0000}"/>
    <cellStyle name="Normal 2 2 2 2 6" xfId="8004" xr:uid="{00000000-0005-0000-0000-0000441F0000}"/>
    <cellStyle name="Normal 2 2 2 2 6 2" xfId="8005" xr:uid="{00000000-0005-0000-0000-0000451F0000}"/>
    <cellStyle name="Normal 2 2 2 2 7" xfId="8006" xr:uid="{00000000-0005-0000-0000-0000461F0000}"/>
    <cellStyle name="Normal 2 2 2 2 8" xfId="8007" xr:uid="{00000000-0005-0000-0000-0000471F0000}"/>
    <cellStyle name="Normal 2 2 2 2 9" xfId="8008" xr:uid="{00000000-0005-0000-0000-0000481F0000}"/>
    <cellStyle name="Normal 2 2 2 20" xfId="8009" xr:uid="{00000000-0005-0000-0000-0000491F0000}"/>
    <cellStyle name="Normal 2 2 2 21" xfId="8010" xr:uid="{00000000-0005-0000-0000-00004A1F0000}"/>
    <cellStyle name="Normal 2 2 2 22" xfId="8011" xr:uid="{00000000-0005-0000-0000-00004B1F0000}"/>
    <cellStyle name="Normal 2 2 2 23" xfId="8012" xr:uid="{00000000-0005-0000-0000-00004C1F0000}"/>
    <cellStyle name="Normal 2 2 2 3" xfId="8013" xr:uid="{00000000-0005-0000-0000-00004D1F0000}"/>
    <cellStyle name="Normal 2 2 2 3 10" xfId="8014" xr:uid="{00000000-0005-0000-0000-00004E1F0000}"/>
    <cellStyle name="Normal 2 2 2 3 11" xfId="8015" xr:uid="{00000000-0005-0000-0000-00004F1F0000}"/>
    <cellStyle name="Normal 2 2 2 3 12" xfId="8016" xr:uid="{00000000-0005-0000-0000-0000501F0000}"/>
    <cellStyle name="Normal 2 2 2 3 13" xfId="8017" xr:uid="{00000000-0005-0000-0000-0000511F0000}"/>
    <cellStyle name="Normal 2 2 2 3 14" xfId="8018" xr:uid="{00000000-0005-0000-0000-0000521F0000}"/>
    <cellStyle name="Normal 2 2 2 3 15" xfId="8019" xr:uid="{00000000-0005-0000-0000-0000531F0000}"/>
    <cellStyle name="Normal 2 2 2 3 16" xfId="8020" xr:uid="{00000000-0005-0000-0000-0000541F0000}"/>
    <cellStyle name="Normal 2 2 2 3 17" xfId="8021" xr:uid="{00000000-0005-0000-0000-0000551F0000}"/>
    <cellStyle name="Normal 2 2 2 3 18" xfId="8022" xr:uid="{00000000-0005-0000-0000-0000561F0000}"/>
    <cellStyle name="Normal 2 2 2 3 19" xfId="8023" xr:uid="{00000000-0005-0000-0000-0000571F0000}"/>
    <cellStyle name="Normal 2 2 2 3 2" xfId="8024" xr:uid="{00000000-0005-0000-0000-0000581F0000}"/>
    <cellStyle name="Normal 2 2 2 3 2 10" xfId="8025" xr:uid="{00000000-0005-0000-0000-0000591F0000}"/>
    <cellStyle name="Normal 2 2 2 3 2 10 2" xfId="8026" xr:uid="{00000000-0005-0000-0000-00005A1F0000}"/>
    <cellStyle name="Normal 2 2 2 3 2 11" xfId="8027" xr:uid="{00000000-0005-0000-0000-00005B1F0000}"/>
    <cellStyle name="Normal 2 2 2 3 2 11 2" xfId="8028" xr:uid="{00000000-0005-0000-0000-00005C1F0000}"/>
    <cellStyle name="Normal 2 2 2 3 2 12" xfId="8029" xr:uid="{00000000-0005-0000-0000-00005D1F0000}"/>
    <cellStyle name="Normal 2 2 2 3 2 12 2" xfId="8030" xr:uid="{00000000-0005-0000-0000-00005E1F0000}"/>
    <cellStyle name="Normal 2 2 2 3 2 2" xfId="8031" xr:uid="{00000000-0005-0000-0000-00005F1F0000}"/>
    <cellStyle name="Normal 2 2 2 3 2 2 10" xfId="8032" xr:uid="{00000000-0005-0000-0000-0000601F0000}"/>
    <cellStyle name="Normal 2 2 2 3 2 2 11" xfId="8033" xr:uid="{00000000-0005-0000-0000-0000611F0000}"/>
    <cellStyle name="Normal 2 2 2 3 2 2 12" xfId="8034" xr:uid="{00000000-0005-0000-0000-0000621F0000}"/>
    <cellStyle name="Normal 2 2 2 3 2 2 13" xfId="8035" xr:uid="{00000000-0005-0000-0000-0000631F0000}"/>
    <cellStyle name="Normal 2 2 2 3 2 2 2" xfId="8036" xr:uid="{00000000-0005-0000-0000-0000641F0000}"/>
    <cellStyle name="Normal 2 2 2 3 2 2 3" xfId="8037" xr:uid="{00000000-0005-0000-0000-0000651F0000}"/>
    <cellStyle name="Normal 2 2 2 3 2 2 4" xfId="8038" xr:uid="{00000000-0005-0000-0000-0000661F0000}"/>
    <cellStyle name="Normal 2 2 2 3 2 2 5" xfId="8039" xr:uid="{00000000-0005-0000-0000-0000671F0000}"/>
    <cellStyle name="Normal 2 2 2 3 2 2 6" xfId="8040" xr:uid="{00000000-0005-0000-0000-0000681F0000}"/>
    <cellStyle name="Normal 2 2 2 3 2 2 7" xfId="8041" xr:uid="{00000000-0005-0000-0000-0000691F0000}"/>
    <cellStyle name="Normal 2 2 2 3 2 2 8" xfId="8042" xr:uid="{00000000-0005-0000-0000-00006A1F0000}"/>
    <cellStyle name="Normal 2 2 2 3 2 2 9" xfId="8043" xr:uid="{00000000-0005-0000-0000-00006B1F0000}"/>
    <cellStyle name="Normal 2 2 2 3 2 3" xfId="8044" xr:uid="{00000000-0005-0000-0000-00006C1F0000}"/>
    <cellStyle name="Normal 2 2 2 3 2 3 2" xfId="8045" xr:uid="{00000000-0005-0000-0000-00006D1F0000}"/>
    <cellStyle name="Normal 2 2 2 3 2 4" xfId="8046" xr:uid="{00000000-0005-0000-0000-00006E1F0000}"/>
    <cellStyle name="Normal 2 2 2 3 2 4 2" xfId="8047" xr:uid="{00000000-0005-0000-0000-00006F1F0000}"/>
    <cellStyle name="Normal 2 2 2 3 2 5" xfId="8048" xr:uid="{00000000-0005-0000-0000-0000701F0000}"/>
    <cellStyle name="Normal 2 2 2 3 2 5 2" xfId="8049" xr:uid="{00000000-0005-0000-0000-0000711F0000}"/>
    <cellStyle name="Normal 2 2 2 3 2 6" xfId="8050" xr:uid="{00000000-0005-0000-0000-0000721F0000}"/>
    <cellStyle name="Normal 2 2 2 3 2 6 2" xfId="8051" xr:uid="{00000000-0005-0000-0000-0000731F0000}"/>
    <cellStyle name="Normal 2 2 2 3 2 7" xfId="8052" xr:uid="{00000000-0005-0000-0000-0000741F0000}"/>
    <cellStyle name="Normal 2 2 2 3 2 7 2" xfId="8053" xr:uid="{00000000-0005-0000-0000-0000751F0000}"/>
    <cellStyle name="Normal 2 2 2 3 2 8" xfId="8054" xr:uid="{00000000-0005-0000-0000-0000761F0000}"/>
    <cellStyle name="Normal 2 2 2 3 2 8 2" xfId="8055" xr:uid="{00000000-0005-0000-0000-0000771F0000}"/>
    <cellStyle name="Normal 2 2 2 3 2 9" xfId="8056" xr:uid="{00000000-0005-0000-0000-0000781F0000}"/>
    <cellStyle name="Normal 2 2 2 3 2 9 2" xfId="8057" xr:uid="{00000000-0005-0000-0000-0000791F0000}"/>
    <cellStyle name="Normal 2 2 2 3 20" xfId="8058" xr:uid="{00000000-0005-0000-0000-00007A1F0000}"/>
    <cellStyle name="Normal 2 2 2 3 3" xfId="8059" xr:uid="{00000000-0005-0000-0000-00007B1F0000}"/>
    <cellStyle name="Normal 2 2 2 3 4" xfId="8060" xr:uid="{00000000-0005-0000-0000-00007C1F0000}"/>
    <cellStyle name="Normal 2 2 2 3 5" xfId="8061" xr:uid="{00000000-0005-0000-0000-00007D1F0000}"/>
    <cellStyle name="Normal 2 2 2 3 6" xfId="8062" xr:uid="{00000000-0005-0000-0000-00007E1F0000}"/>
    <cellStyle name="Normal 2 2 2 3 7" xfId="8063" xr:uid="{00000000-0005-0000-0000-00007F1F0000}"/>
    <cellStyle name="Normal 2 2 2 3 8" xfId="8064" xr:uid="{00000000-0005-0000-0000-0000801F0000}"/>
    <cellStyle name="Normal 2 2 2 3 9" xfId="8065" xr:uid="{00000000-0005-0000-0000-0000811F0000}"/>
    <cellStyle name="Normal 2 2 2 4" xfId="8066" xr:uid="{00000000-0005-0000-0000-0000821F0000}"/>
    <cellStyle name="Normal 2 2 2 4 10" xfId="8067" xr:uid="{00000000-0005-0000-0000-0000831F0000}"/>
    <cellStyle name="Normal 2 2 2 4 11" xfId="8068" xr:uid="{00000000-0005-0000-0000-0000841F0000}"/>
    <cellStyle name="Normal 2 2 2 4 12" xfId="8069" xr:uid="{00000000-0005-0000-0000-0000851F0000}"/>
    <cellStyle name="Normal 2 2 2 4 13" xfId="8070" xr:uid="{00000000-0005-0000-0000-0000861F0000}"/>
    <cellStyle name="Normal 2 2 2 4 2" xfId="8071" xr:uid="{00000000-0005-0000-0000-0000871F0000}"/>
    <cellStyle name="Normal 2 2 2 4 2 10" xfId="8072" xr:uid="{00000000-0005-0000-0000-0000881F0000}"/>
    <cellStyle name="Normal 2 2 2 4 2 10 2" xfId="8073" xr:uid="{00000000-0005-0000-0000-0000891F0000}"/>
    <cellStyle name="Normal 2 2 2 4 2 11" xfId="8074" xr:uid="{00000000-0005-0000-0000-00008A1F0000}"/>
    <cellStyle name="Normal 2 2 2 4 2 11 2" xfId="8075" xr:uid="{00000000-0005-0000-0000-00008B1F0000}"/>
    <cellStyle name="Normal 2 2 2 4 2 12" xfId="8076" xr:uid="{00000000-0005-0000-0000-00008C1F0000}"/>
    <cellStyle name="Normal 2 2 2 4 2 12 2" xfId="8077" xr:uid="{00000000-0005-0000-0000-00008D1F0000}"/>
    <cellStyle name="Normal 2 2 2 4 2 2" xfId="8078" xr:uid="{00000000-0005-0000-0000-00008E1F0000}"/>
    <cellStyle name="Normal 2 2 2 4 2 2 2" xfId="8079" xr:uid="{00000000-0005-0000-0000-00008F1F0000}"/>
    <cellStyle name="Normal 2 2 2 4 2 3" xfId="8080" xr:uid="{00000000-0005-0000-0000-0000901F0000}"/>
    <cellStyle name="Normal 2 2 2 4 2 3 2" xfId="8081" xr:uid="{00000000-0005-0000-0000-0000911F0000}"/>
    <cellStyle name="Normal 2 2 2 4 2 4" xfId="8082" xr:uid="{00000000-0005-0000-0000-0000921F0000}"/>
    <cellStyle name="Normal 2 2 2 4 2 4 2" xfId="8083" xr:uid="{00000000-0005-0000-0000-0000931F0000}"/>
    <cellStyle name="Normal 2 2 2 4 2 5" xfId="8084" xr:uid="{00000000-0005-0000-0000-0000941F0000}"/>
    <cellStyle name="Normal 2 2 2 4 2 5 2" xfId="8085" xr:uid="{00000000-0005-0000-0000-0000951F0000}"/>
    <cellStyle name="Normal 2 2 2 4 2 6" xfId="8086" xr:uid="{00000000-0005-0000-0000-0000961F0000}"/>
    <cellStyle name="Normal 2 2 2 4 2 6 2" xfId="8087" xr:uid="{00000000-0005-0000-0000-0000971F0000}"/>
    <cellStyle name="Normal 2 2 2 4 2 7" xfId="8088" xr:uid="{00000000-0005-0000-0000-0000981F0000}"/>
    <cellStyle name="Normal 2 2 2 4 2 7 2" xfId="8089" xr:uid="{00000000-0005-0000-0000-0000991F0000}"/>
    <cellStyle name="Normal 2 2 2 4 2 8" xfId="8090" xr:uid="{00000000-0005-0000-0000-00009A1F0000}"/>
    <cellStyle name="Normal 2 2 2 4 2 8 2" xfId="8091" xr:uid="{00000000-0005-0000-0000-00009B1F0000}"/>
    <cellStyle name="Normal 2 2 2 4 2 9" xfId="8092" xr:uid="{00000000-0005-0000-0000-00009C1F0000}"/>
    <cellStyle name="Normal 2 2 2 4 2 9 2" xfId="8093" xr:uid="{00000000-0005-0000-0000-00009D1F0000}"/>
    <cellStyle name="Normal 2 2 2 4 3" xfId="8094" xr:uid="{00000000-0005-0000-0000-00009E1F0000}"/>
    <cellStyle name="Normal 2 2 2 4 4" xfId="8095" xr:uid="{00000000-0005-0000-0000-00009F1F0000}"/>
    <cellStyle name="Normal 2 2 2 4 5" xfId="8096" xr:uid="{00000000-0005-0000-0000-0000A01F0000}"/>
    <cellStyle name="Normal 2 2 2 4 6" xfId="8097" xr:uid="{00000000-0005-0000-0000-0000A11F0000}"/>
    <cellStyle name="Normal 2 2 2 4 7" xfId="8098" xr:uid="{00000000-0005-0000-0000-0000A21F0000}"/>
    <cellStyle name="Normal 2 2 2 4 8" xfId="8099" xr:uid="{00000000-0005-0000-0000-0000A31F0000}"/>
    <cellStyle name="Normal 2 2 2 4 9" xfId="8100" xr:uid="{00000000-0005-0000-0000-0000A41F0000}"/>
    <cellStyle name="Normal 2 2 2 5" xfId="8101" xr:uid="{00000000-0005-0000-0000-0000A51F0000}"/>
    <cellStyle name="Normal 2 2 2 5 2" xfId="8102" xr:uid="{00000000-0005-0000-0000-0000A61F0000}"/>
    <cellStyle name="Normal 2 2 2 6" xfId="8103" xr:uid="{00000000-0005-0000-0000-0000A71F0000}"/>
    <cellStyle name="Normal 2 2 2 6 2" xfId="8104" xr:uid="{00000000-0005-0000-0000-0000A81F0000}"/>
    <cellStyle name="Normal 2 2 2 7" xfId="8105" xr:uid="{00000000-0005-0000-0000-0000A91F0000}"/>
    <cellStyle name="Normal 2 2 2 7 2" xfId="8106" xr:uid="{00000000-0005-0000-0000-0000AA1F0000}"/>
    <cellStyle name="Normal 2 2 2 8" xfId="8107" xr:uid="{00000000-0005-0000-0000-0000AB1F0000}"/>
    <cellStyle name="Normal 2 2 2 9" xfId="8108" xr:uid="{00000000-0005-0000-0000-0000AC1F0000}"/>
    <cellStyle name="Normal 2 2 20" xfId="8109" xr:uid="{00000000-0005-0000-0000-0000AD1F0000}"/>
    <cellStyle name="Normal 2 2 20 2" xfId="8110" xr:uid="{00000000-0005-0000-0000-0000AE1F0000}"/>
    <cellStyle name="Normal 2 2 21" xfId="8111" xr:uid="{00000000-0005-0000-0000-0000AF1F0000}"/>
    <cellStyle name="Normal 2 2 21 2" xfId="8112" xr:uid="{00000000-0005-0000-0000-0000B01F0000}"/>
    <cellStyle name="Normal 2 2 22" xfId="8113" xr:uid="{00000000-0005-0000-0000-0000B11F0000}"/>
    <cellStyle name="Normal 2 2 22 2" xfId="8114" xr:uid="{00000000-0005-0000-0000-0000B21F0000}"/>
    <cellStyle name="Normal 2 2 23" xfId="8115" xr:uid="{00000000-0005-0000-0000-0000B31F0000}"/>
    <cellStyle name="Normal 2 2 23 2" xfId="8116" xr:uid="{00000000-0005-0000-0000-0000B41F0000}"/>
    <cellStyle name="Normal 2 2 24" xfId="8117" xr:uid="{00000000-0005-0000-0000-0000B51F0000}"/>
    <cellStyle name="Normal 2 2 24 2" xfId="8118" xr:uid="{00000000-0005-0000-0000-0000B61F0000}"/>
    <cellStyle name="Normal 2 2 25" xfId="8119" xr:uid="{00000000-0005-0000-0000-0000B71F0000}"/>
    <cellStyle name="Normal 2 2 26" xfId="8120" xr:uid="{00000000-0005-0000-0000-0000B81F0000}"/>
    <cellStyle name="Normal 2 2 27" xfId="8121" xr:uid="{00000000-0005-0000-0000-0000B91F0000}"/>
    <cellStyle name="Normal 2 2 28" xfId="8122" xr:uid="{00000000-0005-0000-0000-0000BA1F0000}"/>
    <cellStyle name="Normal 2 2 29" xfId="8123" xr:uid="{00000000-0005-0000-0000-0000BB1F0000}"/>
    <cellStyle name="Normal 2 2 3" xfId="8124" xr:uid="{00000000-0005-0000-0000-0000BC1F0000}"/>
    <cellStyle name="Normal 2 2 3 2" xfId="8125" xr:uid="{00000000-0005-0000-0000-0000BD1F0000}"/>
    <cellStyle name="Normal 2 2 3 2 2" xfId="8126" xr:uid="{00000000-0005-0000-0000-0000BE1F0000}"/>
    <cellStyle name="Normal 2 2 3 2 3" xfId="8127" xr:uid="{00000000-0005-0000-0000-0000BF1F0000}"/>
    <cellStyle name="Normal 2 2 3 2 4" xfId="8128" xr:uid="{00000000-0005-0000-0000-0000C01F0000}"/>
    <cellStyle name="Normal 2 2 3 3" xfId="8129" xr:uid="{00000000-0005-0000-0000-0000C11F0000}"/>
    <cellStyle name="Normal 2 2 3 4" xfId="8130" xr:uid="{00000000-0005-0000-0000-0000C21F0000}"/>
    <cellStyle name="Normal 2 2 3 5" xfId="8131" xr:uid="{00000000-0005-0000-0000-0000C31F0000}"/>
    <cellStyle name="Normal 2 2 3 6" xfId="8132" xr:uid="{00000000-0005-0000-0000-0000C41F0000}"/>
    <cellStyle name="Normal 2 2 30" xfId="8133" xr:uid="{00000000-0005-0000-0000-0000C51F0000}"/>
    <cellStyle name="Normal 2 2 31" xfId="8134" xr:uid="{00000000-0005-0000-0000-0000C61F0000}"/>
    <cellStyle name="Normal 2 2 32" xfId="8135" xr:uid="{00000000-0005-0000-0000-0000C71F0000}"/>
    <cellStyle name="Normal 2 2 33" xfId="8136" xr:uid="{00000000-0005-0000-0000-0000C81F0000}"/>
    <cellStyle name="Normal 2 2 34" xfId="8137" xr:uid="{00000000-0005-0000-0000-0000C91F0000}"/>
    <cellStyle name="Normal 2 2 35" xfId="8138" xr:uid="{00000000-0005-0000-0000-0000CA1F0000}"/>
    <cellStyle name="Normal 2 2 36" xfId="8139" xr:uid="{00000000-0005-0000-0000-0000CB1F0000}"/>
    <cellStyle name="Normal 2 2 4" xfId="8140" xr:uid="{00000000-0005-0000-0000-0000CC1F0000}"/>
    <cellStyle name="Normal 2 2 4 2" xfId="8141" xr:uid="{00000000-0005-0000-0000-0000CD1F0000}"/>
    <cellStyle name="Normal 2 2 4 2 2" xfId="8142" xr:uid="{00000000-0005-0000-0000-0000CE1F0000}"/>
    <cellStyle name="Normal 2 2 4 2 3" xfId="8143" xr:uid="{00000000-0005-0000-0000-0000CF1F0000}"/>
    <cellStyle name="Normal 2 2 4 2 4" xfId="8144" xr:uid="{00000000-0005-0000-0000-0000D01F0000}"/>
    <cellStyle name="Normal 2 2 4 3" xfId="8145" xr:uid="{00000000-0005-0000-0000-0000D11F0000}"/>
    <cellStyle name="Normal 2 2 4 4" xfId="8146" xr:uid="{00000000-0005-0000-0000-0000D21F0000}"/>
    <cellStyle name="Normal 2 2 4 5" xfId="8147" xr:uid="{00000000-0005-0000-0000-0000D31F0000}"/>
    <cellStyle name="Normal 2 2 4 6" xfId="8148" xr:uid="{00000000-0005-0000-0000-0000D41F0000}"/>
    <cellStyle name="Normal 2 2 5" xfId="8149" xr:uid="{00000000-0005-0000-0000-0000D51F0000}"/>
    <cellStyle name="Normal 2 2 5 2" xfId="8150" xr:uid="{00000000-0005-0000-0000-0000D61F0000}"/>
    <cellStyle name="Normal 2 2 5 2 2" xfId="8151" xr:uid="{00000000-0005-0000-0000-0000D71F0000}"/>
    <cellStyle name="Normal 2 2 5 2 3" xfId="8152" xr:uid="{00000000-0005-0000-0000-0000D81F0000}"/>
    <cellStyle name="Normal 2 2 5 2 4" xfId="8153" xr:uid="{00000000-0005-0000-0000-0000D91F0000}"/>
    <cellStyle name="Normal 2 2 5 3" xfId="8154" xr:uid="{00000000-0005-0000-0000-0000DA1F0000}"/>
    <cellStyle name="Normal 2 2 5 4" xfId="8155" xr:uid="{00000000-0005-0000-0000-0000DB1F0000}"/>
    <cellStyle name="Normal 2 2 5 5" xfId="8156" xr:uid="{00000000-0005-0000-0000-0000DC1F0000}"/>
    <cellStyle name="Normal 2 2 5 6" xfId="8157" xr:uid="{00000000-0005-0000-0000-0000DD1F0000}"/>
    <cellStyle name="Normal 2 2 6" xfId="8158" xr:uid="{00000000-0005-0000-0000-0000DE1F0000}"/>
    <cellStyle name="Normal 2 2 6 10" xfId="8159" xr:uid="{00000000-0005-0000-0000-0000DF1F0000}"/>
    <cellStyle name="Normal 2 2 6 10 2" xfId="8160" xr:uid="{00000000-0005-0000-0000-0000E01F0000}"/>
    <cellStyle name="Normal 2 2 6 11" xfId="8161" xr:uid="{00000000-0005-0000-0000-0000E11F0000}"/>
    <cellStyle name="Normal 2 2 6 11 2" xfId="8162" xr:uid="{00000000-0005-0000-0000-0000E21F0000}"/>
    <cellStyle name="Normal 2 2 6 12" xfId="8163" xr:uid="{00000000-0005-0000-0000-0000E31F0000}"/>
    <cellStyle name="Normal 2 2 6 12 2" xfId="8164" xr:uid="{00000000-0005-0000-0000-0000E41F0000}"/>
    <cellStyle name="Normal 2 2 6 13" xfId="8165" xr:uid="{00000000-0005-0000-0000-0000E51F0000}"/>
    <cellStyle name="Normal 2 2 6 13 2" xfId="8166" xr:uid="{00000000-0005-0000-0000-0000E61F0000}"/>
    <cellStyle name="Normal 2 2 6 14" xfId="8167" xr:uid="{00000000-0005-0000-0000-0000E71F0000}"/>
    <cellStyle name="Normal 2 2 6 14 2" xfId="8168" xr:uid="{00000000-0005-0000-0000-0000E81F0000}"/>
    <cellStyle name="Normal 2 2 6 15" xfId="8169" xr:uid="{00000000-0005-0000-0000-0000E91F0000}"/>
    <cellStyle name="Normal 2 2 6 15 2" xfId="8170" xr:uid="{00000000-0005-0000-0000-0000EA1F0000}"/>
    <cellStyle name="Normal 2 2 6 16" xfId="8171" xr:uid="{00000000-0005-0000-0000-0000EB1F0000}"/>
    <cellStyle name="Normal 2 2 6 16 2" xfId="8172" xr:uid="{00000000-0005-0000-0000-0000EC1F0000}"/>
    <cellStyle name="Normal 2 2 6 17" xfId="8173" xr:uid="{00000000-0005-0000-0000-0000ED1F0000}"/>
    <cellStyle name="Normal 2 2 6 17 2" xfId="8174" xr:uid="{00000000-0005-0000-0000-0000EE1F0000}"/>
    <cellStyle name="Normal 2 2 6 18" xfId="8175" xr:uid="{00000000-0005-0000-0000-0000EF1F0000}"/>
    <cellStyle name="Normal 2 2 6 18 2" xfId="8176" xr:uid="{00000000-0005-0000-0000-0000F01F0000}"/>
    <cellStyle name="Normal 2 2 6 19" xfId="8177" xr:uid="{00000000-0005-0000-0000-0000F11F0000}"/>
    <cellStyle name="Normal 2 2 6 2" xfId="8178" xr:uid="{00000000-0005-0000-0000-0000F21F0000}"/>
    <cellStyle name="Normal 2 2 6 2 10" xfId="8179" xr:uid="{00000000-0005-0000-0000-0000F31F0000}"/>
    <cellStyle name="Normal 2 2 6 2 11" xfId="8180" xr:uid="{00000000-0005-0000-0000-0000F41F0000}"/>
    <cellStyle name="Normal 2 2 6 2 12" xfId="8181" xr:uid="{00000000-0005-0000-0000-0000F51F0000}"/>
    <cellStyle name="Normal 2 2 6 2 13" xfId="8182" xr:uid="{00000000-0005-0000-0000-0000F61F0000}"/>
    <cellStyle name="Normal 2 2 6 2 14" xfId="8183" xr:uid="{00000000-0005-0000-0000-0000F71F0000}"/>
    <cellStyle name="Normal 2 2 6 2 15" xfId="8184" xr:uid="{00000000-0005-0000-0000-0000F81F0000}"/>
    <cellStyle name="Normal 2 2 6 2 16" xfId="8185" xr:uid="{00000000-0005-0000-0000-0000F91F0000}"/>
    <cellStyle name="Normal 2 2 6 2 17" xfId="8186" xr:uid="{00000000-0005-0000-0000-0000FA1F0000}"/>
    <cellStyle name="Normal 2 2 6 2 18" xfId="8187" xr:uid="{00000000-0005-0000-0000-0000FB1F0000}"/>
    <cellStyle name="Normal 2 2 6 2 19" xfId="8188" xr:uid="{00000000-0005-0000-0000-0000FC1F0000}"/>
    <cellStyle name="Normal 2 2 6 2 2" xfId="8189" xr:uid="{00000000-0005-0000-0000-0000FD1F0000}"/>
    <cellStyle name="Normal 2 2 6 2 2 10" xfId="8190" xr:uid="{00000000-0005-0000-0000-0000FE1F0000}"/>
    <cellStyle name="Normal 2 2 6 2 2 10 2" xfId="8191" xr:uid="{00000000-0005-0000-0000-0000FF1F0000}"/>
    <cellStyle name="Normal 2 2 6 2 2 11" xfId="8192" xr:uid="{00000000-0005-0000-0000-000000200000}"/>
    <cellStyle name="Normal 2 2 6 2 2 11 2" xfId="8193" xr:uid="{00000000-0005-0000-0000-000001200000}"/>
    <cellStyle name="Normal 2 2 6 2 2 12" xfId="8194" xr:uid="{00000000-0005-0000-0000-000002200000}"/>
    <cellStyle name="Normal 2 2 6 2 2 12 2" xfId="8195" xr:uid="{00000000-0005-0000-0000-000003200000}"/>
    <cellStyle name="Normal 2 2 6 2 2 2" xfId="8196" xr:uid="{00000000-0005-0000-0000-000004200000}"/>
    <cellStyle name="Normal 2 2 6 2 2 2 10" xfId="8197" xr:uid="{00000000-0005-0000-0000-000005200000}"/>
    <cellStyle name="Normal 2 2 6 2 2 2 11" xfId="8198" xr:uid="{00000000-0005-0000-0000-000006200000}"/>
    <cellStyle name="Normal 2 2 6 2 2 2 12" xfId="8199" xr:uid="{00000000-0005-0000-0000-000007200000}"/>
    <cellStyle name="Normal 2 2 6 2 2 2 13" xfId="8200" xr:uid="{00000000-0005-0000-0000-000008200000}"/>
    <cellStyle name="Normal 2 2 6 2 2 2 2" xfId="8201" xr:uid="{00000000-0005-0000-0000-000009200000}"/>
    <cellStyle name="Normal 2 2 6 2 2 2 3" xfId="8202" xr:uid="{00000000-0005-0000-0000-00000A200000}"/>
    <cellStyle name="Normal 2 2 6 2 2 2 4" xfId="8203" xr:uid="{00000000-0005-0000-0000-00000B200000}"/>
    <cellStyle name="Normal 2 2 6 2 2 2 5" xfId="8204" xr:uid="{00000000-0005-0000-0000-00000C200000}"/>
    <cellStyle name="Normal 2 2 6 2 2 2 6" xfId="8205" xr:uid="{00000000-0005-0000-0000-00000D200000}"/>
    <cellStyle name="Normal 2 2 6 2 2 2 7" xfId="8206" xr:uid="{00000000-0005-0000-0000-00000E200000}"/>
    <cellStyle name="Normal 2 2 6 2 2 2 8" xfId="8207" xr:uid="{00000000-0005-0000-0000-00000F200000}"/>
    <cellStyle name="Normal 2 2 6 2 2 2 9" xfId="8208" xr:uid="{00000000-0005-0000-0000-000010200000}"/>
    <cellStyle name="Normal 2 2 6 2 2 3" xfId="8209" xr:uid="{00000000-0005-0000-0000-000011200000}"/>
    <cellStyle name="Normal 2 2 6 2 2 3 2" xfId="8210" xr:uid="{00000000-0005-0000-0000-000012200000}"/>
    <cellStyle name="Normal 2 2 6 2 2 4" xfId="8211" xr:uid="{00000000-0005-0000-0000-000013200000}"/>
    <cellStyle name="Normal 2 2 6 2 2 4 2" xfId="8212" xr:uid="{00000000-0005-0000-0000-000014200000}"/>
    <cellStyle name="Normal 2 2 6 2 2 5" xfId="8213" xr:uid="{00000000-0005-0000-0000-000015200000}"/>
    <cellStyle name="Normal 2 2 6 2 2 5 2" xfId="8214" xr:uid="{00000000-0005-0000-0000-000016200000}"/>
    <cellStyle name="Normal 2 2 6 2 2 6" xfId="8215" xr:uid="{00000000-0005-0000-0000-000017200000}"/>
    <cellStyle name="Normal 2 2 6 2 2 6 2" xfId="8216" xr:uid="{00000000-0005-0000-0000-000018200000}"/>
    <cellStyle name="Normal 2 2 6 2 2 7" xfId="8217" xr:uid="{00000000-0005-0000-0000-000019200000}"/>
    <cellStyle name="Normal 2 2 6 2 2 7 2" xfId="8218" xr:uid="{00000000-0005-0000-0000-00001A200000}"/>
    <cellStyle name="Normal 2 2 6 2 2 8" xfId="8219" xr:uid="{00000000-0005-0000-0000-00001B200000}"/>
    <cellStyle name="Normal 2 2 6 2 2 8 2" xfId="8220" xr:uid="{00000000-0005-0000-0000-00001C200000}"/>
    <cellStyle name="Normal 2 2 6 2 2 9" xfId="8221" xr:uid="{00000000-0005-0000-0000-00001D200000}"/>
    <cellStyle name="Normal 2 2 6 2 2 9 2" xfId="8222" xr:uid="{00000000-0005-0000-0000-00001E200000}"/>
    <cellStyle name="Normal 2 2 6 2 3" xfId="8223" xr:uid="{00000000-0005-0000-0000-00001F200000}"/>
    <cellStyle name="Normal 2 2 6 2 4" xfId="8224" xr:uid="{00000000-0005-0000-0000-000020200000}"/>
    <cellStyle name="Normal 2 2 6 2 5" xfId="8225" xr:uid="{00000000-0005-0000-0000-000021200000}"/>
    <cellStyle name="Normal 2 2 6 2 6" xfId="8226" xr:uid="{00000000-0005-0000-0000-000022200000}"/>
    <cellStyle name="Normal 2 2 6 2 7" xfId="8227" xr:uid="{00000000-0005-0000-0000-000023200000}"/>
    <cellStyle name="Normal 2 2 6 2 8" xfId="8228" xr:uid="{00000000-0005-0000-0000-000024200000}"/>
    <cellStyle name="Normal 2 2 6 2 9" xfId="8229" xr:uid="{00000000-0005-0000-0000-000025200000}"/>
    <cellStyle name="Normal 2 2 6 20" xfId="8230" xr:uid="{00000000-0005-0000-0000-000026200000}"/>
    <cellStyle name="Normal 2 2 6 21" xfId="8231" xr:uid="{00000000-0005-0000-0000-000027200000}"/>
    <cellStyle name="Normal 2 2 6 3" xfId="8232" xr:uid="{00000000-0005-0000-0000-000028200000}"/>
    <cellStyle name="Normal 2 2 6 3 10" xfId="8233" xr:uid="{00000000-0005-0000-0000-000029200000}"/>
    <cellStyle name="Normal 2 2 6 3 11" xfId="8234" xr:uid="{00000000-0005-0000-0000-00002A200000}"/>
    <cellStyle name="Normal 2 2 6 3 12" xfId="8235" xr:uid="{00000000-0005-0000-0000-00002B200000}"/>
    <cellStyle name="Normal 2 2 6 3 13" xfId="8236" xr:uid="{00000000-0005-0000-0000-00002C200000}"/>
    <cellStyle name="Normal 2 2 6 3 2" xfId="8237" xr:uid="{00000000-0005-0000-0000-00002D200000}"/>
    <cellStyle name="Normal 2 2 6 3 2 10" xfId="8238" xr:uid="{00000000-0005-0000-0000-00002E200000}"/>
    <cellStyle name="Normal 2 2 6 3 2 10 2" xfId="8239" xr:uid="{00000000-0005-0000-0000-00002F200000}"/>
    <cellStyle name="Normal 2 2 6 3 2 11" xfId="8240" xr:uid="{00000000-0005-0000-0000-000030200000}"/>
    <cellStyle name="Normal 2 2 6 3 2 11 2" xfId="8241" xr:uid="{00000000-0005-0000-0000-000031200000}"/>
    <cellStyle name="Normal 2 2 6 3 2 12" xfId="8242" xr:uid="{00000000-0005-0000-0000-000032200000}"/>
    <cellStyle name="Normal 2 2 6 3 2 12 2" xfId="8243" xr:uid="{00000000-0005-0000-0000-000033200000}"/>
    <cellStyle name="Normal 2 2 6 3 2 2" xfId="8244" xr:uid="{00000000-0005-0000-0000-000034200000}"/>
    <cellStyle name="Normal 2 2 6 3 2 2 2" xfId="8245" xr:uid="{00000000-0005-0000-0000-000035200000}"/>
    <cellStyle name="Normal 2 2 6 3 2 3" xfId="8246" xr:uid="{00000000-0005-0000-0000-000036200000}"/>
    <cellStyle name="Normal 2 2 6 3 2 3 2" xfId="8247" xr:uid="{00000000-0005-0000-0000-000037200000}"/>
    <cellStyle name="Normal 2 2 6 3 2 4" xfId="8248" xr:uid="{00000000-0005-0000-0000-000038200000}"/>
    <cellStyle name="Normal 2 2 6 3 2 4 2" xfId="8249" xr:uid="{00000000-0005-0000-0000-000039200000}"/>
    <cellStyle name="Normal 2 2 6 3 2 5" xfId="8250" xr:uid="{00000000-0005-0000-0000-00003A200000}"/>
    <cellStyle name="Normal 2 2 6 3 2 5 2" xfId="8251" xr:uid="{00000000-0005-0000-0000-00003B200000}"/>
    <cellStyle name="Normal 2 2 6 3 2 6" xfId="8252" xr:uid="{00000000-0005-0000-0000-00003C200000}"/>
    <cellStyle name="Normal 2 2 6 3 2 6 2" xfId="8253" xr:uid="{00000000-0005-0000-0000-00003D200000}"/>
    <cellStyle name="Normal 2 2 6 3 2 7" xfId="8254" xr:uid="{00000000-0005-0000-0000-00003E200000}"/>
    <cellStyle name="Normal 2 2 6 3 2 7 2" xfId="8255" xr:uid="{00000000-0005-0000-0000-00003F200000}"/>
    <cellStyle name="Normal 2 2 6 3 2 8" xfId="8256" xr:uid="{00000000-0005-0000-0000-000040200000}"/>
    <cellStyle name="Normal 2 2 6 3 2 8 2" xfId="8257" xr:uid="{00000000-0005-0000-0000-000041200000}"/>
    <cellStyle name="Normal 2 2 6 3 2 9" xfId="8258" xr:uid="{00000000-0005-0000-0000-000042200000}"/>
    <cellStyle name="Normal 2 2 6 3 2 9 2" xfId="8259" xr:uid="{00000000-0005-0000-0000-000043200000}"/>
    <cellStyle name="Normal 2 2 6 3 3" xfId="8260" xr:uid="{00000000-0005-0000-0000-000044200000}"/>
    <cellStyle name="Normal 2 2 6 3 4" xfId="8261" xr:uid="{00000000-0005-0000-0000-000045200000}"/>
    <cellStyle name="Normal 2 2 6 3 5" xfId="8262" xr:uid="{00000000-0005-0000-0000-000046200000}"/>
    <cellStyle name="Normal 2 2 6 3 6" xfId="8263" xr:uid="{00000000-0005-0000-0000-000047200000}"/>
    <cellStyle name="Normal 2 2 6 3 7" xfId="8264" xr:uid="{00000000-0005-0000-0000-000048200000}"/>
    <cellStyle name="Normal 2 2 6 3 8" xfId="8265" xr:uid="{00000000-0005-0000-0000-000049200000}"/>
    <cellStyle name="Normal 2 2 6 3 9" xfId="8266" xr:uid="{00000000-0005-0000-0000-00004A200000}"/>
    <cellStyle name="Normal 2 2 6 4" xfId="8267" xr:uid="{00000000-0005-0000-0000-00004B200000}"/>
    <cellStyle name="Normal 2 2 6 4 2" xfId="8268" xr:uid="{00000000-0005-0000-0000-00004C200000}"/>
    <cellStyle name="Normal 2 2 6 5" xfId="8269" xr:uid="{00000000-0005-0000-0000-00004D200000}"/>
    <cellStyle name="Normal 2 2 6 5 2" xfId="8270" xr:uid="{00000000-0005-0000-0000-00004E200000}"/>
    <cellStyle name="Normal 2 2 6 6" xfId="8271" xr:uid="{00000000-0005-0000-0000-00004F200000}"/>
    <cellStyle name="Normal 2 2 6 6 2" xfId="8272" xr:uid="{00000000-0005-0000-0000-000050200000}"/>
    <cellStyle name="Normal 2 2 6 7" xfId="8273" xr:uid="{00000000-0005-0000-0000-000051200000}"/>
    <cellStyle name="Normal 2 2 6 7 2" xfId="8274" xr:uid="{00000000-0005-0000-0000-000052200000}"/>
    <cellStyle name="Normal 2 2 6 8" xfId="8275" xr:uid="{00000000-0005-0000-0000-000053200000}"/>
    <cellStyle name="Normal 2 2 6 8 2" xfId="8276" xr:uid="{00000000-0005-0000-0000-000054200000}"/>
    <cellStyle name="Normal 2 2 6 9" xfId="8277" xr:uid="{00000000-0005-0000-0000-000055200000}"/>
    <cellStyle name="Normal 2 2 6 9 2" xfId="8278" xr:uid="{00000000-0005-0000-0000-000056200000}"/>
    <cellStyle name="Normal 2 2 7" xfId="8279" xr:uid="{00000000-0005-0000-0000-000057200000}"/>
    <cellStyle name="Normal 2 2 7 10" xfId="8280" xr:uid="{00000000-0005-0000-0000-000058200000}"/>
    <cellStyle name="Normal 2 2 7 10 2" xfId="8281" xr:uid="{00000000-0005-0000-0000-000059200000}"/>
    <cellStyle name="Normal 2 2 7 11" xfId="8282" xr:uid="{00000000-0005-0000-0000-00005A200000}"/>
    <cellStyle name="Normal 2 2 7 11 2" xfId="8283" xr:uid="{00000000-0005-0000-0000-00005B200000}"/>
    <cellStyle name="Normal 2 2 7 12" xfId="8284" xr:uid="{00000000-0005-0000-0000-00005C200000}"/>
    <cellStyle name="Normal 2 2 7 12 2" xfId="8285" xr:uid="{00000000-0005-0000-0000-00005D200000}"/>
    <cellStyle name="Normal 2 2 7 13" xfId="8286" xr:uid="{00000000-0005-0000-0000-00005E200000}"/>
    <cellStyle name="Normal 2 2 7 13 2" xfId="8287" xr:uid="{00000000-0005-0000-0000-00005F200000}"/>
    <cellStyle name="Normal 2 2 7 14" xfId="8288" xr:uid="{00000000-0005-0000-0000-000060200000}"/>
    <cellStyle name="Normal 2 2 7 15" xfId="8289" xr:uid="{00000000-0005-0000-0000-000061200000}"/>
    <cellStyle name="Normal 2 2 7 16" xfId="8290" xr:uid="{00000000-0005-0000-0000-000062200000}"/>
    <cellStyle name="Normal 2 2 7 2" xfId="8291" xr:uid="{00000000-0005-0000-0000-000063200000}"/>
    <cellStyle name="Normal 2 2 7 2 10" xfId="8292" xr:uid="{00000000-0005-0000-0000-000064200000}"/>
    <cellStyle name="Normal 2 2 7 2 11" xfId="8293" xr:uid="{00000000-0005-0000-0000-000065200000}"/>
    <cellStyle name="Normal 2 2 7 2 12" xfId="8294" xr:uid="{00000000-0005-0000-0000-000066200000}"/>
    <cellStyle name="Normal 2 2 7 2 13" xfId="8295" xr:uid="{00000000-0005-0000-0000-000067200000}"/>
    <cellStyle name="Normal 2 2 7 2 14" xfId="8296" xr:uid="{00000000-0005-0000-0000-000068200000}"/>
    <cellStyle name="Normal 2 2 7 2 15" xfId="8297" xr:uid="{00000000-0005-0000-0000-000069200000}"/>
    <cellStyle name="Normal 2 2 7 2 2" xfId="8298" xr:uid="{00000000-0005-0000-0000-00006A200000}"/>
    <cellStyle name="Normal 2 2 7 2 3" xfId="8299" xr:uid="{00000000-0005-0000-0000-00006B200000}"/>
    <cellStyle name="Normal 2 2 7 2 4" xfId="8300" xr:uid="{00000000-0005-0000-0000-00006C200000}"/>
    <cellStyle name="Normal 2 2 7 2 5" xfId="8301" xr:uid="{00000000-0005-0000-0000-00006D200000}"/>
    <cellStyle name="Normal 2 2 7 2 6" xfId="8302" xr:uid="{00000000-0005-0000-0000-00006E200000}"/>
    <cellStyle name="Normal 2 2 7 2 7" xfId="8303" xr:uid="{00000000-0005-0000-0000-00006F200000}"/>
    <cellStyle name="Normal 2 2 7 2 8" xfId="8304" xr:uid="{00000000-0005-0000-0000-000070200000}"/>
    <cellStyle name="Normal 2 2 7 2 9" xfId="8305" xr:uid="{00000000-0005-0000-0000-000071200000}"/>
    <cellStyle name="Normal 2 2 7 3" xfId="8306" xr:uid="{00000000-0005-0000-0000-000072200000}"/>
    <cellStyle name="Normal 2 2 7 3 2" xfId="8307" xr:uid="{00000000-0005-0000-0000-000073200000}"/>
    <cellStyle name="Normal 2 2 7 4" xfId="8308" xr:uid="{00000000-0005-0000-0000-000074200000}"/>
    <cellStyle name="Normal 2 2 7 4 2" xfId="8309" xr:uid="{00000000-0005-0000-0000-000075200000}"/>
    <cellStyle name="Normal 2 2 7 5" xfId="8310" xr:uid="{00000000-0005-0000-0000-000076200000}"/>
    <cellStyle name="Normal 2 2 7 5 2" xfId="8311" xr:uid="{00000000-0005-0000-0000-000077200000}"/>
    <cellStyle name="Normal 2 2 7 6" xfId="8312" xr:uid="{00000000-0005-0000-0000-000078200000}"/>
    <cellStyle name="Normal 2 2 7 6 2" xfId="8313" xr:uid="{00000000-0005-0000-0000-000079200000}"/>
    <cellStyle name="Normal 2 2 7 7" xfId="8314" xr:uid="{00000000-0005-0000-0000-00007A200000}"/>
    <cellStyle name="Normal 2 2 7 7 2" xfId="8315" xr:uid="{00000000-0005-0000-0000-00007B200000}"/>
    <cellStyle name="Normal 2 2 7 8" xfId="8316" xr:uid="{00000000-0005-0000-0000-00007C200000}"/>
    <cellStyle name="Normal 2 2 7 8 2" xfId="8317" xr:uid="{00000000-0005-0000-0000-00007D200000}"/>
    <cellStyle name="Normal 2 2 7 9" xfId="8318" xr:uid="{00000000-0005-0000-0000-00007E200000}"/>
    <cellStyle name="Normal 2 2 7 9 2" xfId="8319" xr:uid="{00000000-0005-0000-0000-00007F200000}"/>
    <cellStyle name="Normal 2 2 8" xfId="8320" xr:uid="{00000000-0005-0000-0000-000080200000}"/>
    <cellStyle name="Normal 2 2 8 2" xfId="8321" xr:uid="{00000000-0005-0000-0000-000081200000}"/>
    <cellStyle name="Normal 2 2 8 2 2" xfId="8322" xr:uid="{00000000-0005-0000-0000-000082200000}"/>
    <cellStyle name="Normal 2 2 8 2 3" xfId="8323" xr:uid="{00000000-0005-0000-0000-000083200000}"/>
    <cellStyle name="Normal 2 2 8 2 4" xfId="8324" xr:uid="{00000000-0005-0000-0000-000084200000}"/>
    <cellStyle name="Normal 2 2 8 3" xfId="8325" xr:uid="{00000000-0005-0000-0000-000085200000}"/>
    <cellStyle name="Normal 2 2 8 4" xfId="8326" xr:uid="{00000000-0005-0000-0000-000086200000}"/>
    <cellStyle name="Normal 2 2 8 5" xfId="8327" xr:uid="{00000000-0005-0000-0000-000087200000}"/>
    <cellStyle name="Normal 2 2 9" xfId="8328" xr:uid="{00000000-0005-0000-0000-000088200000}"/>
    <cellStyle name="Normal 2 2 9 2" xfId="8329" xr:uid="{00000000-0005-0000-0000-000089200000}"/>
    <cellStyle name="Normal 2 2_Cassava" xfId="8330" xr:uid="{00000000-0005-0000-0000-00008A200000}"/>
    <cellStyle name="Normal 2 20" xfId="8331" xr:uid="{00000000-0005-0000-0000-00008B200000}"/>
    <cellStyle name="Normal 2 20 2" xfId="8332" xr:uid="{00000000-0005-0000-0000-00008C200000}"/>
    <cellStyle name="Normal 2 20 2 2" xfId="8333" xr:uid="{00000000-0005-0000-0000-00008D200000}"/>
    <cellStyle name="Normal 2 20 2 3" xfId="8334" xr:uid="{00000000-0005-0000-0000-00008E200000}"/>
    <cellStyle name="Normal 2 20 3" xfId="8335" xr:uid="{00000000-0005-0000-0000-00008F200000}"/>
    <cellStyle name="Normal 2 20 4" xfId="8336" xr:uid="{00000000-0005-0000-0000-000090200000}"/>
    <cellStyle name="Normal 2 20 5" xfId="8337" xr:uid="{00000000-0005-0000-0000-000091200000}"/>
    <cellStyle name="Normal 2 21" xfId="8338" xr:uid="{00000000-0005-0000-0000-000092200000}"/>
    <cellStyle name="Normal 2 21 2" xfId="8339" xr:uid="{00000000-0005-0000-0000-000093200000}"/>
    <cellStyle name="Normal 2 21 3" xfId="8340" xr:uid="{00000000-0005-0000-0000-000094200000}"/>
    <cellStyle name="Normal 2 21 4" xfId="8341" xr:uid="{00000000-0005-0000-0000-000095200000}"/>
    <cellStyle name="Normal 2 21 5" xfId="8342" xr:uid="{00000000-0005-0000-0000-000096200000}"/>
    <cellStyle name="Normal 2 22" xfId="8343" xr:uid="{00000000-0005-0000-0000-000097200000}"/>
    <cellStyle name="Normal 2 22 2" xfId="8344" xr:uid="{00000000-0005-0000-0000-000098200000}"/>
    <cellStyle name="Normal 2 22 3" xfId="8345" xr:uid="{00000000-0005-0000-0000-000099200000}"/>
    <cellStyle name="Normal 2 22 4" xfId="8346" xr:uid="{00000000-0005-0000-0000-00009A200000}"/>
    <cellStyle name="Normal 2 23" xfId="8347" xr:uid="{00000000-0005-0000-0000-00009B200000}"/>
    <cellStyle name="Normal 2 23 2" xfId="8348" xr:uid="{00000000-0005-0000-0000-00009C200000}"/>
    <cellStyle name="Normal 2 24" xfId="8349" xr:uid="{00000000-0005-0000-0000-00009D200000}"/>
    <cellStyle name="Normal 2 24 2" xfId="8350" xr:uid="{00000000-0005-0000-0000-00009E200000}"/>
    <cellStyle name="Normal 2 25" xfId="8351" xr:uid="{00000000-0005-0000-0000-00009F200000}"/>
    <cellStyle name="Normal 2 25 2" xfId="8352" xr:uid="{00000000-0005-0000-0000-0000A0200000}"/>
    <cellStyle name="Normal 2 25 3" xfId="8353" xr:uid="{00000000-0005-0000-0000-0000A1200000}"/>
    <cellStyle name="Normal 2 26" xfId="8354" xr:uid="{00000000-0005-0000-0000-0000A2200000}"/>
    <cellStyle name="Normal 2 26 2" xfId="8355" xr:uid="{00000000-0005-0000-0000-0000A3200000}"/>
    <cellStyle name="Normal 2 26 3" xfId="8356" xr:uid="{00000000-0005-0000-0000-0000A4200000}"/>
    <cellStyle name="Normal 2 27" xfId="8357" xr:uid="{00000000-0005-0000-0000-0000A5200000}"/>
    <cellStyle name="Normal 2 27 2" xfId="8358" xr:uid="{00000000-0005-0000-0000-0000A6200000}"/>
    <cellStyle name="Normal 2 27 3" xfId="8359" xr:uid="{00000000-0005-0000-0000-0000A7200000}"/>
    <cellStyle name="Normal 2 28" xfId="8360" xr:uid="{00000000-0005-0000-0000-0000A8200000}"/>
    <cellStyle name="Normal 2 28 2" xfId="8361" xr:uid="{00000000-0005-0000-0000-0000A9200000}"/>
    <cellStyle name="Normal 2 28 2 2" xfId="8362" xr:uid="{00000000-0005-0000-0000-0000AA200000}"/>
    <cellStyle name="Normal 2 28 3" xfId="8363" xr:uid="{00000000-0005-0000-0000-0000AB200000}"/>
    <cellStyle name="Normal 2 28 3 2" xfId="8364" xr:uid="{00000000-0005-0000-0000-0000AC200000}"/>
    <cellStyle name="Normal 2 28 4" xfId="8365" xr:uid="{00000000-0005-0000-0000-0000AD200000}"/>
    <cellStyle name="Normal 2 29" xfId="8366" xr:uid="{00000000-0005-0000-0000-0000AE200000}"/>
    <cellStyle name="Normal 2 29 2" xfId="8367" xr:uid="{00000000-0005-0000-0000-0000AF200000}"/>
    <cellStyle name="Normal 2 29 3" xfId="8368" xr:uid="{00000000-0005-0000-0000-0000B0200000}"/>
    <cellStyle name="Normal 2 3" xfId="8369" xr:uid="{00000000-0005-0000-0000-0000B1200000}"/>
    <cellStyle name="Normal 2 3 10" xfId="8370" xr:uid="{00000000-0005-0000-0000-0000B2200000}"/>
    <cellStyle name="Normal 2 3 11" xfId="8371" xr:uid="{00000000-0005-0000-0000-0000B3200000}"/>
    <cellStyle name="Normal 2 3 12" xfId="8372" xr:uid="{00000000-0005-0000-0000-0000B4200000}"/>
    <cellStyle name="Normal 2 3 13" xfId="8373" xr:uid="{00000000-0005-0000-0000-0000B5200000}"/>
    <cellStyle name="Normal 2 3 14" xfId="8374" xr:uid="{00000000-0005-0000-0000-0000B6200000}"/>
    <cellStyle name="Normal 2 3 15" xfId="8375" xr:uid="{00000000-0005-0000-0000-0000B7200000}"/>
    <cellStyle name="Normal 2 3 16" xfId="8376" xr:uid="{00000000-0005-0000-0000-0000B8200000}"/>
    <cellStyle name="Normal 2 3 16 2" xfId="8377" xr:uid="{00000000-0005-0000-0000-0000B9200000}"/>
    <cellStyle name="Normal 2 3 16 2 2" xfId="8378" xr:uid="{00000000-0005-0000-0000-0000BA200000}"/>
    <cellStyle name="Normal 2 3 16 3" xfId="8379" xr:uid="{00000000-0005-0000-0000-0000BB200000}"/>
    <cellStyle name="Normal 2 3 16 3 2" xfId="8380" xr:uid="{00000000-0005-0000-0000-0000BC200000}"/>
    <cellStyle name="Normal 2 3 16 4" xfId="8381" xr:uid="{00000000-0005-0000-0000-0000BD200000}"/>
    <cellStyle name="Normal 2 3 16 4 2" xfId="8382" xr:uid="{00000000-0005-0000-0000-0000BE200000}"/>
    <cellStyle name="Normal 2 3 16 5" xfId="8383" xr:uid="{00000000-0005-0000-0000-0000BF200000}"/>
    <cellStyle name="Normal 2 3 16 5 2" xfId="8384" xr:uid="{00000000-0005-0000-0000-0000C0200000}"/>
    <cellStyle name="Normal 2 3 17" xfId="8385" xr:uid="{00000000-0005-0000-0000-0000C1200000}"/>
    <cellStyle name="Normal 2 3 18" xfId="8386" xr:uid="{00000000-0005-0000-0000-0000C2200000}"/>
    <cellStyle name="Normal 2 3 19" xfId="8387" xr:uid="{00000000-0005-0000-0000-0000C3200000}"/>
    <cellStyle name="Normal 2 3 2" xfId="8388" xr:uid="{00000000-0005-0000-0000-0000C4200000}"/>
    <cellStyle name="Normal 2 3 2 10" xfId="8389" xr:uid="{00000000-0005-0000-0000-0000C5200000}"/>
    <cellStyle name="Normal 2 3 2 10 2" xfId="8390" xr:uid="{00000000-0005-0000-0000-0000C6200000}"/>
    <cellStyle name="Normal 2 3 2 11" xfId="8391" xr:uid="{00000000-0005-0000-0000-0000C7200000}"/>
    <cellStyle name="Normal 2 3 2 11 2" xfId="8392" xr:uid="{00000000-0005-0000-0000-0000C8200000}"/>
    <cellStyle name="Normal 2 3 2 12" xfId="8393" xr:uid="{00000000-0005-0000-0000-0000C9200000}"/>
    <cellStyle name="Normal 2 3 2 12 2" xfId="8394" xr:uid="{00000000-0005-0000-0000-0000CA200000}"/>
    <cellStyle name="Normal 2 3 2 13" xfId="8395" xr:uid="{00000000-0005-0000-0000-0000CB200000}"/>
    <cellStyle name="Normal 2 3 2 13 2" xfId="8396" xr:uid="{00000000-0005-0000-0000-0000CC200000}"/>
    <cellStyle name="Normal 2 3 2 14" xfId="8397" xr:uid="{00000000-0005-0000-0000-0000CD200000}"/>
    <cellStyle name="Normal 2 3 2 14 2" xfId="8398" xr:uid="{00000000-0005-0000-0000-0000CE200000}"/>
    <cellStyle name="Normal 2 3 2 14 3" xfId="8399" xr:uid="{00000000-0005-0000-0000-0000CF200000}"/>
    <cellStyle name="Normal 2 3 2 14 4" xfId="8400" xr:uid="{00000000-0005-0000-0000-0000D0200000}"/>
    <cellStyle name="Normal 2 3 2 14 5" xfId="8401" xr:uid="{00000000-0005-0000-0000-0000D1200000}"/>
    <cellStyle name="Normal 2 3 2 14 6" xfId="8402" xr:uid="{00000000-0005-0000-0000-0000D2200000}"/>
    <cellStyle name="Normal 2 3 2 15" xfId="8403" xr:uid="{00000000-0005-0000-0000-0000D3200000}"/>
    <cellStyle name="Normal 2 3 2 15 2" xfId="8404" xr:uid="{00000000-0005-0000-0000-0000D4200000}"/>
    <cellStyle name="Normal 2 3 2 16" xfId="8405" xr:uid="{00000000-0005-0000-0000-0000D5200000}"/>
    <cellStyle name="Normal 2 3 2 16 2" xfId="8406" xr:uid="{00000000-0005-0000-0000-0000D6200000}"/>
    <cellStyle name="Normal 2 3 2 17" xfId="8407" xr:uid="{00000000-0005-0000-0000-0000D7200000}"/>
    <cellStyle name="Normal 2 3 2 17 2" xfId="8408" xr:uid="{00000000-0005-0000-0000-0000D8200000}"/>
    <cellStyle name="Normal 2 3 2 18" xfId="8409" xr:uid="{00000000-0005-0000-0000-0000D9200000}"/>
    <cellStyle name="Normal 2 3 2 19" xfId="8410" xr:uid="{00000000-0005-0000-0000-0000DA200000}"/>
    <cellStyle name="Normal 2 3 2 2" xfId="8411" xr:uid="{00000000-0005-0000-0000-0000DB200000}"/>
    <cellStyle name="Normal 2 3 2 2 2" xfId="8412" xr:uid="{00000000-0005-0000-0000-0000DC200000}"/>
    <cellStyle name="Normal 2 3 2 2 2 2" xfId="8413" xr:uid="{00000000-0005-0000-0000-0000DD200000}"/>
    <cellStyle name="Normal 2 3 2 2 2 2 2" xfId="8414" xr:uid="{00000000-0005-0000-0000-0000DE200000}"/>
    <cellStyle name="Normal 2 3 2 2 2 3" xfId="8415" xr:uid="{00000000-0005-0000-0000-0000DF200000}"/>
    <cellStyle name="Normal 2 3 2 2 2 3 2" xfId="8416" xr:uid="{00000000-0005-0000-0000-0000E0200000}"/>
    <cellStyle name="Normal 2 3 2 2 2 4" xfId="8417" xr:uid="{00000000-0005-0000-0000-0000E1200000}"/>
    <cellStyle name="Normal 2 3 2 2 2 4 2" xfId="8418" xr:uid="{00000000-0005-0000-0000-0000E2200000}"/>
    <cellStyle name="Normal 2 3 2 2 2 5" xfId="8419" xr:uid="{00000000-0005-0000-0000-0000E3200000}"/>
    <cellStyle name="Normal 2 3 2 2 2 5 2" xfId="8420" xr:uid="{00000000-0005-0000-0000-0000E4200000}"/>
    <cellStyle name="Normal 2 3 2 2 3" xfId="8421" xr:uid="{00000000-0005-0000-0000-0000E5200000}"/>
    <cellStyle name="Normal 2 3 2 2 3 2" xfId="8422" xr:uid="{00000000-0005-0000-0000-0000E6200000}"/>
    <cellStyle name="Normal 2 3 2 2 4" xfId="8423" xr:uid="{00000000-0005-0000-0000-0000E7200000}"/>
    <cellStyle name="Normal 2 3 2 2 5" xfId="8424" xr:uid="{00000000-0005-0000-0000-0000E8200000}"/>
    <cellStyle name="Normal 2 3 2 2 6" xfId="8425" xr:uid="{00000000-0005-0000-0000-0000E9200000}"/>
    <cellStyle name="Normal 2 3 2 2 7" xfId="8426" xr:uid="{00000000-0005-0000-0000-0000EA200000}"/>
    <cellStyle name="Normal 2 3 2 2 8" xfId="8427" xr:uid="{00000000-0005-0000-0000-0000EB200000}"/>
    <cellStyle name="Normal 2 3 2 3" xfId="8428" xr:uid="{00000000-0005-0000-0000-0000EC200000}"/>
    <cellStyle name="Normal 2 3 2 3 2" xfId="8429" xr:uid="{00000000-0005-0000-0000-0000ED200000}"/>
    <cellStyle name="Normal 2 3 2 3 2 2" xfId="8430" xr:uid="{00000000-0005-0000-0000-0000EE200000}"/>
    <cellStyle name="Normal 2 3 2 3 3" xfId="8431" xr:uid="{00000000-0005-0000-0000-0000EF200000}"/>
    <cellStyle name="Normal 2 3 2 4" xfId="8432" xr:uid="{00000000-0005-0000-0000-0000F0200000}"/>
    <cellStyle name="Normal 2 3 2 4 2" xfId="8433" xr:uid="{00000000-0005-0000-0000-0000F1200000}"/>
    <cellStyle name="Normal 2 3 2 4 2 2" xfId="8434" xr:uid="{00000000-0005-0000-0000-0000F2200000}"/>
    <cellStyle name="Normal 2 3 2 4 3" xfId="8435" xr:uid="{00000000-0005-0000-0000-0000F3200000}"/>
    <cellStyle name="Normal 2 3 2 5" xfId="8436" xr:uid="{00000000-0005-0000-0000-0000F4200000}"/>
    <cellStyle name="Normal 2 3 2 5 2" xfId="8437" xr:uid="{00000000-0005-0000-0000-0000F5200000}"/>
    <cellStyle name="Normal 2 3 2 6" xfId="8438" xr:uid="{00000000-0005-0000-0000-0000F6200000}"/>
    <cellStyle name="Normal 2 3 2 6 2" xfId="8439" xr:uid="{00000000-0005-0000-0000-0000F7200000}"/>
    <cellStyle name="Normal 2 3 2 7" xfId="8440" xr:uid="{00000000-0005-0000-0000-0000F8200000}"/>
    <cellStyle name="Normal 2 3 2 7 2" xfId="8441" xr:uid="{00000000-0005-0000-0000-0000F9200000}"/>
    <cellStyle name="Normal 2 3 2 8" xfId="8442" xr:uid="{00000000-0005-0000-0000-0000FA200000}"/>
    <cellStyle name="Normal 2 3 2 8 2" xfId="8443" xr:uid="{00000000-0005-0000-0000-0000FB200000}"/>
    <cellStyle name="Normal 2 3 2 9" xfId="8444" xr:uid="{00000000-0005-0000-0000-0000FC200000}"/>
    <cellStyle name="Normal 2 3 2 9 2" xfId="8445" xr:uid="{00000000-0005-0000-0000-0000FD200000}"/>
    <cellStyle name="Normal 2 3 20" xfId="8446" xr:uid="{00000000-0005-0000-0000-0000FE200000}"/>
    <cellStyle name="Normal 2 3 20 2" xfId="8447" xr:uid="{00000000-0005-0000-0000-0000FF200000}"/>
    <cellStyle name="Normal 2 3 21" xfId="8448" xr:uid="{00000000-0005-0000-0000-000000210000}"/>
    <cellStyle name="Normal 2 3 22" xfId="8449" xr:uid="{00000000-0005-0000-0000-000001210000}"/>
    <cellStyle name="Normal 2 3 23" xfId="8450" xr:uid="{00000000-0005-0000-0000-000002210000}"/>
    <cellStyle name="Normal 2 3 24" xfId="8451" xr:uid="{00000000-0005-0000-0000-000003210000}"/>
    <cellStyle name="Normal 2 3 25" xfId="8452" xr:uid="{00000000-0005-0000-0000-000004210000}"/>
    <cellStyle name="Normal 2 3 3" xfId="8453" xr:uid="{00000000-0005-0000-0000-000005210000}"/>
    <cellStyle name="Normal 2 3 3 2" xfId="8454" xr:uid="{00000000-0005-0000-0000-000006210000}"/>
    <cellStyle name="Normal 2 3 3 3" xfId="8455" xr:uid="{00000000-0005-0000-0000-000007210000}"/>
    <cellStyle name="Normal 2 3 4" xfId="8456" xr:uid="{00000000-0005-0000-0000-000008210000}"/>
    <cellStyle name="Normal 2 3 4 2" xfId="8457" xr:uid="{00000000-0005-0000-0000-000009210000}"/>
    <cellStyle name="Normal 2 3 5" xfId="8458" xr:uid="{00000000-0005-0000-0000-00000A210000}"/>
    <cellStyle name="Normal 2 3 5 2" xfId="8459" xr:uid="{00000000-0005-0000-0000-00000B210000}"/>
    <cellStyle name="Normal 2 3 5 2 2" xfId="8460" xr:uid="{00000000-0005-0000-0000-00000C210000}"/>
    <cellStyle name="Normal 2 3 5 2 2 2" xfId="8461" xr:uid="{00000000-0005-0000-0000-00000D210000}"/>
    <cellStyle name="Normal 2 3 5 2 2 2 2" xfId="8462" xr:uid="{00000000-0005-0000-0000-00000E210000}"/>
    <cellStyle name="Normal 2 3 5 2 2 3" xfId="8463" xr:uid="{00000000-0005-0000-0000-00000F210000}"/>
    <cellStyle name="Normal 2 3 5 2 3" xfId="8464" xr:uid="{00000000-0005-0000-0000-000010210000}"/>
    <cellStyle name="Normal 2 3 5 2 3 2" xfId="8465" xr:uid="{00000000-0005-0000-0000-000011210000}"/>
    <cellStyle name="Normal 2 3 5 2 3 2 2" xfId="8466" xr:uid="{00000000-0005-0000-0000-000012210000}"/>
    <cellStyle name="Normal 2 3 5 2 3 3" xfId="8467" xr:uid="{00000000-0005-0000-0000-000013210000}"/>
    <cellStyle name="Normal 2 3 5 2 4" xfId="8468" xr:uid="{00000000-0005-0000-0000-000014210000}"/>
    <cellStyle name="Normal 2 3 5 2 4 2" xfId="8469" xr:uid="{00000000-0005-0000-0000-000015210000}"/>
    <cellStyle name="Normal 2 3 5 2 4 2 2" xfId="8470" xr:uid="{00000000-0005-0000-0000-000016210000}"/>
    <cellStyle name="Normal 2 3 5 2 4 3" xfId="8471" xr:uid="{00000000-0005-0000-0000-000017210000}"/>
    <cellStyle name="Normal 2 3 5 2 5" xfId="8472" xr:uid="{00000000-0005-0000-0000-000018210000}"/>
    <cellStyle name="Normal 2 3 5 2 5 2" xfId="8473" xr:uid="{00000000-0005-0000-0000-000019210000}"/>
    <cellStyle name="Normal 2 3 5 2 5 2 2" xfId="8474" xr:uid="{00000000-0005-0000-0000-00001A210000}"/>
    <cellStyle name="Normal 2 3 5 2 5 3" xfId="8475" xr:uid="{00000000-0005-0000-0000-00001B210000}"/>
    <cellStyle name="Normal 2 3 5 2 6" xfId="8476" xr:uid="{00000000-0005-0000-0000-00001C210000}"/>
    <cellStyle name="Normal 2 3 5 3" xfId="8477" xr:uid="{00000000-0005-0000-0000-00001D210000}"/>
    <cellStyle name="Normal 2 3 5 3 2" xfId="8478" xr:uid="{00000000-0005-0000-0000-00001E210000}"/>
    <cellStyle name="Normal 2 3 5 3 2 2" xfId="8479" xr:uid="{00000000-0005-0000-0000-00001F210000}"/>
    <cellStyle name="Normal 2 3 5 3 3" xfId="8480" xr:uid="{00000000-0005-0000-0000-000020210000}"/>
    <cellStyle name="Normal 2 3 5 4" xfId="8481" xr:uid="{00000000-0005-0000-0000-000021210000}"/>
    <cellStyle name="Normal 2 3 5 4 2" xfId="8482" xr:uid="{00000000-0005-0000-0000-000022210000}"/>
    <cellStyle name="Normal 2 3 5 5" xfId="8483" xr:uid="{00000000-0005-0000-0000-000023210000}"/>
    <cellStyle name="Normal 2 3 5 5 2" xfId="8484" xr:uid="{00000000-0005-0000-0000-000024210000}"/>
    <cellStyle name="Normal 2 3 5 6" xfId="8485" xr:uid="{00000000-0005-0000-0000-000025210000}"/>
    <cellStyle name="Normal 2 3 5 6 2" xfId="8486" xr:uid="{00000000-0005-0000-0000-000026210000}"/>
    <cellStyle name="Normal 2 3 5 7" xfId="8487" xr:uid="{00000000-0005-0000-0000-000027210000}"/>
    <cellStyle name="Normal 2 3 5 7 2" xfId="8488" xr:uid="{00000000-0005-0000-0000-000028210000}"/>
    <cellStyle name="Normal 2 3 5 8" xfId="8489" xr:uid="{00000000-0005-0000-0000-000029210000}"/>
    <cellStyle name="Normal 2 3 6" xfId="8490" xr:uid="{00000000-0005-0000-0000-00002A210000}"/>
    <cellStyle name="Normal 2 3 6 2" xfId="8491" xr:uid="{00000000-0005-0000-0000-00002B210000}"/>
    <cellStyle name="Normal 2 3 6 2 2" xfId="8492" xr:uid="{00000000-0005-0000-0000-00002C210000}"/>
    <cellStyle name="Normal 2 3 6 3" xfId="8493" xr:uid="{00000000-0005-0000-0000-00002D210000}"/>
    <cellStyle name="Normal 2 3 7" xfId="8494" xr:uid="{00000000-0005-0000-0000-00002E210000}"/>
    <cellStyle name="Normal 2 3 8" xfId="8495" xr:uid="{00000000-0005-0000-0000-00002F210000}"/>
    <cellStyle name="Normal 2 3 9" xfId="8496" xr:uid="{00000000-0005-0000-0000-000030210000}"/>
    <cellStyle name="Normal 2 30" xfId="8497" xr:uid="{00000000-0005-0000-0000-000031210000}"/>
    <cellStyle name="Normal 2 30 2" xfId="8498" xr:uid="{00000000-0005-0000-0000-000032210000}"/>
    <cellStyle name="Normal 2 30 2 2" xfId="8499" xr:uid="{00000000-0005-0000-0000-000033210000}"/>
    <cellStyle name="Normal 2 30 3" xfId="8500" xr:uid="{00000000-0005-0000-0000-000034210000}"/>
    <cellStyle name="Normal 2 31" xfId="8501" xr:uid="{00000000-0005-0000-0000-000035210000}"/>
    <cellStyle name="Normal 2 31 2" xfId="8502" xr:uid="{00000000-0005-0000-0000-000036210000}"/>
    <cellStyle name="Normal 2 31 2 2" xfId="8503" xr:uid="{00000000-0005-0000-0000-000037210000}"/>
    <cellStyle name="Normal 2 31 3" xfId="8504" xr:uid="{00000000-0005-0000-0000-000038210000}"/>
    <cellStyle name="Normal 2 32" xfId="8505" xr:uid="{00000000-0005-0000-0000-000039210000}"/>
    <cellStyle name="Normal 2 32 2" xfId="8506" xr:uid="{00000000-0005-0000-0000-00003A210000}"/>
    <cellStyle name="Normal 2 32 3" xfId="8507" xr:uid="{00000000-0005-0000-0000-00003B210000}"/>
    <cellStyle name="Normal 2 32 4" xfId="8508" xr:uid="{00000000-0005-0000-0000-00003C210000}"/>
    <cellStyle name="Normal 2 33" xfId="8509" xr:uid="{00000000-0005-0000-0000-00003D210000}"/>
    <cellStyle name="Normal 2 33 2" xfId="8510" xr:uid="{00000000-0005-0000-0000-00003E210000}"/>
    <cellStyle name="Normal 2 33 3" xfId="8511" xr:uid="{00000000-0005-0000-0000-00003F210000}"/>
    <cellStyle name="Normal 2 34" xfId="8512" xr:uid="{00000000-0005-0000-0000-000040210000}"/>
    <cellStyle name="Normal 2 35" xfId="8513" xr:uid="{00000000-0005-0000-0000-000041210000}"/>
    <cellStyle name="Normal 2 36" xfId="8514" xr:uid="{00000000-0005-0000-0000-000042210000}"/>
    <cellStyle name="Normal 2 4" xfId="8515" xr:uid="{00000000-0005-0000-0000-000043210000}"/>
    <cellStyle name="Normal 2 4 10" xfId="8516" xr:uid="{00000000-0005-0000-0000-000044210000}"/>
    <cellStyle name="Normal 2 4 11" xfId="8517" xr:uid="{00000000-0005-0000-0000-000045210000}"/>
    <cellStyle name="Normal 2 4 12" xfId="8518" xr:uid="{00000000-0005-0000-0000-000046210000}"/>
    <cellStyle name="Normal 2 4 13" xfId="8519" xr:uid="{00000000-0005-0000-0000-000047210000}"/>
    <cellStyle name="Normal 2 4 14" xfId="8520" xr:uid="{00000000-0005-0000-0000-000048210000}"/>
    <cellStyle name="Normal 2 4 14 2" xfId="8521" xr:uid="{00000000-0005-0000-0000-000049210000}"/>
    <cellStyle name="Normal 2 4 14 2 2" xfId="8522" xr:uid="{00000000-0005-0000-0000-00004A210000}"/>
    <cellStyle name="Normal 2 4 14 3" xfId="8523" xr:uid="{00000000-0005-0000-0000-00004B210000}"/>
    <cellStyle name="Normal 2 4 14 3 2" xfId="8524" xr:uid="{00000000-0005-0000-0000-00004C210000}"/>
    <cellStyle name="Normal 2 4 14 4" xfId="8525" xr:uid="{00000000-0005-0000-0000-00004D210000}"/>
    <cellStyle name="Normal 2 4 14 4 2" xfId="8526" xr:uid="{00000000-0005-0000-0000-00004E210000}"/>
    <cellStyle name="Normal 2 4 14 5" xfId="8527" xr:uid="{00000000-0005-0000-0000-00004F210000}"/>
    <cellStyle name="Normal 2 4 14 5 2" xfId="8528" xr:uid="{00000000-0005-0000-0000-000050210000}"/>
    <cellStyle name="Normal 2 4 15" xfId="8529" xr:uid="{00000000-0005-0000-0000-000051210000}"/>
    <cellStyle name="Normal 2 4 16" xfId="8530" xr:uid="{00000000-0005-0000-0000-000052210000}"/>
    <cellStyle name="Normal 2 4 17" xfId="8531" xr:uid="{00000000-0005-0000-0000-000053210000}"/>
    <cellStyle name="Normal 2 4 18" xfId="8532" xr:uid="{00000000-0005-0000-0000-000054210000}"/>
    <cellStyle name="Normal 2 4 19" xfId="8533" xr:uid="{00000000-0005-0000-0000-000055210000}"/>
    <cellStyle name="Normal 2 4 2" xfId="8534" xr:uid="{00000000-0005-0000-0000-000056210000}"/>
    <cellStyle name="Normal 2 4 2 2" xfId="8535" xr:uid="{00000000-0005-0000-0000-000057210000}"/>
    <cellStyle name="Normal 2 4 2 2 2" xfId="8536" xr:uid="{00000000-0005-0000-0000-000058210000}"/>
    <cellStyle name="Normal 2 4 2 2 3" xfId="8537" xr:uid="{00000000-0005-0000-0000-000059210000}"/>
    <cellStyle name="Normal 2 4 2 2 4" xfId="8538" xr:uid="{00000000-0005-0000-0000-00005A210000}"/>
    <cellStyle name="Normal 2 4 2 2 5" xfId="8539" xr:uid="{00000000-0005-0000-0000-00005B210000}"/>
    <cellStyle name="Normal 2 4 2 2 6" xfId="8540" xr:uid="{00000000-0005-0000-0000-00005C210000}"/>
    <cellStyle name="Normal 2 4 2 3" xfId="8541" xr:uid="{00000000-0005-0000-0000-00005D210000}"/>
    <cellStyle name="Normal 2 4 2 4" xfId="8542" xr:uid="{00000000-0005-0000-0000-00005E210000}"/>
    <cellStyle name="Normal 2 4 2 4 2" xfId="8543" xr:uid="{00000000-0005-0000-0000-00005F210000}"/>
    <cellStyle name="Normal 2 4 2 5" xfId="8544" xr:uid="{00000000-0005-0000-0000-000060210000}"/>
    <cellStyle name="Normal 2 4 2 5 2" xfId="8545" xr:uid="{00000000-0005-0000-0000-000061210000}"/>
    <cellStyle name="Normal 2 4 2 6" xfId="8546" xr:uid="{00000000-0005-0000-0000-000062210000}"/>
    <cellStyle name="Normal 2 4 2 6 2" xfId="8547" xr:uid="{00000000-0005-0000-0000-000063210000}"/>
    <cellStyle name="Normal 2 4 2 7" xfId="8548" xr:uid="{00000000-0005-0000-0000-000064210000}"/>
    <cellStyle name="Normal 2 4 2 8" xfId="8549" xr:uid="{00000000-0005-0000-0000-000065210000}"/>
    <cellStyle name="Normal 2 4 20" xfId="8550" xr:uid="{00000000-0005-0000-0000-000066210000}"/>
    <cellStyle name="Normal 2 4 21" xfId="8551" xr:uid="{00000000-0005-0000-0000-000067210000}"/>
    <cellStyle name="Normal 2 4 3" xfId="8552" xr:uid="{00000000-0005-0000-0000-000068210000}"/>
    <cellStyle name="Normal 2 4 4" xfId="8553" xr:uid="{00000000-0005-0000-0000-000069210000}"/>
    <cellStyle name="Normal 2 4 5" xfId="8554" xr:uid="{00000000-0005-0000-0000-00006A210000}"/>
    <cellStyle name="Normal 2 4 6" xfId="8555" xr:uid="{00000000-0005-0000-0000-00006B210000}"/>
    <cellStyle name="Normal 2 4 7" xfId="8556" xr:uid="{00000000-0005-0000-0000-00006C210000}"/>
    <cellStyle name="Normal 2 4 8" xfId="8557" xr:uid="{00000000-0005-0000-0000-00006D210000}"/>
    <cellStyle name="Normal 2 4 9" xfId="8558" xr:uid="{00000000-0005-0000-0000-00006E210000}"/>
    <cellStyle name="Normal 2 5" xfId="8559" xr:uid="{00000000-0005-0000-0000-00006F210000}"/>
    <cellStyle name="Normal 2 5 10" xfId="8560" xr:uid="{00000000-0005-0000-0000-000070210000}"/>
    <cellStyle name="Normal 2 5 11" xfId="8561" xr:uid="{00000000-0005-0000-0000-000071210000}"/>
    <cellStyle name="Normal 2 5 12" xfId="8562" xr:uid="{00000000-0005-0000-0000-000072210000}"/>
    <cellStyle name="Normal 2 5 12 2" xfId="8563" xr:uid="{00000000-0005-0000-0000-000073210000}"/>
    <cellStyle name="Normal 2 5 12 2 2" xfId="8564" xr:uid="{00000000-0005-0000-0000-000074210000}"/>
    <cellStyle name="Normal 2 5 12 3" xfId="8565" xr:uid="{00000000-0005-0000-0000-000075210000}"/>
    <cellStyle name="Normal 2 5 12 3 2" xfId="8566" xr:uid="{00000000-0005-0000-0000-000076210000}"/>
    <cellStyle name="Normal 2 5 12 4" xfId="8567" xr:uid="{00000000-0005-0000-0000-000077210000}"/>
    <cellStyle name="Normal 2 5 12 4 2" xfId="8568" xr:uid="{00000000-0005-0000-0000-000078210000}"/>
    <cellStyle name="Normal 2 5 12 5" xfId="8569" xr:uid="{00000000-0005-0000-0000-000079210000}"/>
    <cellStyle name="Normal 2 5 12 5 2" xfId="8570" xr:uid="{00000000-0005-0000-0000-00007A210000}"/>
    <cellStyle name="Normal 2 5 13" xfId="8571" xr:uid="{00000000-0005-0000-0000-00007B210000}"/>
    <cellStyle name="Normal 2 5 14" xfId="8572" xr:uid="{00000000-0005-0000-0000-00007C210000}"/>
    <cellStyle name="Normal 2 5 15" xfId="8573" xr:uid="{00000000-0005-0000-0000-00007D210000}"/>
    <cellStyle name="Normal 2 5 16" xfId="8574" xr:uid="{00000000-0005-0000-0000-00007E210000}"/>
    <cellStyle name="Normal 2 5 17" xfId="8575" xr:uid="{00000000-0005-0000-0000-00007F210000}"/>
    <cellStyle name="Normal 2 5 18" xfId="8576" xr:uid="{00000000-0005-0000-0000-000080210000}"/>
    <cellStyle name="Normal 2 5 19" xfId="8577" xr:uid="{00000000-0005-0000-0000-000081210000}"/>
    <cellStyle name="Normal 2 5 2" xfId="8578" xr:uid="{00000000-0005-0000-0000-000082210000}"/>
    <cellStyle name="Normal 2 5 2 2" xfId="8579" xr:uid="{00000000-0005-0000-0000-000083210000}"/>
    <cellStyle name="Normal 2 5 2 2 2" xfId="8580" xr:uid="{00000000-0005-0000-0000-000084210000}"/>
    <cellStyle name="Normal 2 5 2 2 3" xfId="8581" xr:uid="{00000000-0005-0000-0000-000085210000}"/>
    <cellStyle name="Normal 2 5 2 2 4" xfId="8582" xr:uid="{00000000-0005-0000-0000-000086210000}"/>
    <cellStyle name="Normal 2 5 2 2 5" xfId="8583" xr:uid="{00000000-0005-0000-0000-000087210000}"/>
    <cellStyle name="Normal 2 5 2 2 6" xfId="8584" xr:uid="{00000000-0005-0000-0000-000088210000}"/>
    <cellStyle name="Normal 2 5 2 3" xfId="8585" xr:uid="{00000000-0005-0000-0000-000089210000}"/>
    <cellStyle name="Normal 2 5 2 4" xfId="8586" xr:uid="{00000000-0005-0000-0000-00008A210000}"/>
    <cellStyle name="Normal 2 5 2 4 2" xfId="8587" xr:uid="{00000000-0005-0000-0000-00008B210000}"/>
    <cellStyle name="Normal 2 5 2 5" xfId="8588" xr:uid="{00000000-0005-0000-0000-00008C210000}"/>
    <cellStyle name="Normal 2 5 2 5 2" xfId="8589" xr:uid="{00000000-0005-0000-0000-00008D210000}"/>
    <cellStyle name="Normal 2 5 2 6" xfId="8590" xr:uid="{00000000-0005-0000-0000-00008E210000}"/>
    <cellStyle name="Normal 2 5 2 6 2" xfId="8591" xr:uid="{00000000-0005-0000-0000-00008F210000}"/>
    <cellStyle name="Normal 2 5 2 7" xfId="8592" xr:uid="{00000000-0005-0000-0000-000090210000}"/>
    <cellStyle name="Normal 2 5 2 8" xfId="8593" xr:uid="{00000000-0005-0000-0000-000091210000}"/>
    <cellStyle name="Normal 2 5 3" xfId="8594" xr:uid="{00000000-0005-0000-0000-000092210000}"/>
    <cellStyle name="Normal 2 5 4" xfId="8595" xr:uid="{00000000-0005-0000-0000-000093210000}"/>
    <cellStyle name="Normal 2 5 5" xfId="8596" xr:uid="{00000000-0005-0000-0000-000094210000}"/>
    <cellStyle name="Normal 2 5 6" xfId="8597" xr:uid="{00000000-0005-0000-0000-000095210000}"/>
    <cellStyle name="Normal 2 5 7" xfId="8598" xr:uid="{00000000-0005-0000-0000-000096210000}"/>
    <cellStyle name="Normal 2 5 8" xfId="8599" xr:uid="{00000000-0005-0000-0000-000097210000}"/>
    <cellStyle name="Normal 2 5 9" xfId="8600" xr:uid="{00000000-0005-0000-0000-000098210000}"/>
    <cellStyle name="Normal 2 6" xfId="8601" xr:uid="{00000000-0005-0000-0000-000099210000}"/>
    <cellStyle name="Normal 2 6 10" xfId="8602" xr:uid="{00000000-0005-0000-0000-00009A210000}"/>
    <cellStyle name="Normal 2 6 11" xfId="8603" xr:uid="{00000000-0005-0000-0000-00009B210000}"/>
    <cellStyle name="Normal 2 6 12" xfId="8604" xr:uid="{00000000-0005-0000-0000-00009C210000}"/>
    <cellStyle name="Normal 2 6 12 2" xfId="8605" xr:uid="{00000000-0005-0000-0000-00009D210000}"/>
    <cellStyle name="Normal 2 6 12 2 2" xfId="8606" xr:uid="{00000000-0005-0000-0000-00009E210000}"/>
    <cellStyle name="Normal 2 6 12 3" xfId="8607" xr:uid="{00000000-0005-0000-0000-00009F210000}"/>
    <cellStyle name="Normal 2 6 12 3 2" xfId="8608" xr:uid="{00000000-0005-0000-0000-0000A0210000}"/>
    <cellStyle name="Normal 2 6 12 4" xfId="8609" xr:uid="{00000000-0005-0000-0000-0000A1210000}"/>
    <cellStyle name="Normal 2 6 12 4 2" xfId="8610" xr:uid="{00000000-0005-0000-0000-0000A2210000}"/>
    <cellStyle name="Normal 2 6 12 5" xfId="8611" xr:uid="{00000000-0005-0000-0000-0000A3210000}"/>
    <cellStyle name="Normal 2 6 12 5 2" xfId="8612" xr:uid="{00000000-0005-0000-0000-0000A4210000}"/>
    <cellStyle name="Normal 2 6 13" xfId="8613" xr:uid="{00000000-0005-0000-0000-0000A5210000}"/>
    <cellStyle name="Normal 2 6 14" xfId="8614" xr:uid="{00000000-0005-0000-0000-0000A6210000}"/>
    <cellStyle name="Normal 2 6 15" xfId="8615" xr:uid="{00000000-0005-0000-0000-0000A7210000}"/>
    <cellStyle name="Normal 2 6 16" xfId="8616" xr:uid="{00000000-0005-0000-0000-0000A8210000}"/>
    <cellStyle name="Normal 2 6 17" xfId="8617" xr:uid="{00000000-0005-0000-0000-0000A9210000}"/>
    <cellStyle name="Normal 2 6 18" xfId="8618" xr:uid="{00000000-0005-0000-0000-0000AA210000}"/>
    <cellStyle name="Normal 2 6 19" xfId="8619" xr:uid="{00000000-0005-0000-0000-0000AB210000}"/>
    <cellStyle name="Normal 2 6 2" xfId="8620" xr:uid="{00000000-0005-0000-0000-0000AC210000}"/>
    <cellStyle name="Normal 2 6 2 2" xfId="8621" xr:uid="{00000000-0005-0000-0000-0000AD210000}"/>
    <cellStyle name="Normal 2 6 2 2 2" xfId="8622" xr:uid="{00000000-0005-0000-0000-0000AE210000}"/>
    <cellStyle name="Normal 2 6 2 2 3" xfId="8623" xr:uid="{00000000-0005-0000-0000-0000AF210000}"/>
    <cellStyle name="Normal 2 6 2 2 4" xfId="8624" xr:uid="{00000000-0005-0000-0000-0000B0210000}"/>
    <cellStyle name="Normal 2 6 2 2 5" xfId="8625" xr:uid="{00000000-0005-0000-0000-0000B1210000}"/>
    <cellStyle name="Normal 2 6 2 2 6" xfId="8626" xr:uid="{00000000-0005-0000-0000-0000B2210000}"/>
    <cellStyle name="Normal 2 6 2 3" xfId="8627" xr:uid="{00000000-0005-0000-0000-0000B3210000}"/>
    <cellStyle name="Normal 2 6 2 4" xfId="8628" xr:uid="{00000000-0005-0000-0000-0000B4210000}"/>
    <cellStyle name="Normal 2 6 2 4 2" xfId="8629" xr:uid="{00000000-0005-0000-0000-0000B5210000}"/>
    <cellStyle name="Normal 2 6 2 5" xfId="8630" xr:uid="{00000000-0005-0000-0000-0000B6210000}"/>
    <cellStyle name="Normal 2 6 2 5 2" xfId="8631" xr:uid="{00000000-0005-0000-0000-0000B7210000}"/>
    <cellStyle name="Normal 2 6 2 6" xfId="8632" xr:uid="{00000000-0005-0000-0000-0000B8210000}"/>
    <cellStyle name="Normal 2 6 2 6 2" xfId="8633" xr:uid="{00000000-0005-0000-0000-0000B9210000}"/>
    <cellStyle name="Normal 2 6 2 7" xfId="8634" xr:uid="{00000000-0005-0000-0000-0000BA210000}"/>
    <cellStyle name="Normal 2 6 2 8" xfId="8635" xr:uid="{00000000-0005-0000-0000-0000BB210000}"/>
    <cellStyle name="Normal 2 6 3" xfId="8636" xr:uid="{00000000-0005-0000-0000-0000BC210000}"/>
    <cellStyle name="Normal 2 6 4" xfId="8637" xr:uid="{00000000-0005-0000-0000-0000BD210000}"/>
    <cellStyle name="Normal 2 6 5" xfId="8638" xr:uid="{00000000-0005-0000-0000-0000BE210000}"/>
    <cellStyle name="Normal 2 6 6" xfId="8639" xr:uid="{00000000-0005-0000-0000-0000BF210000}"/>
    <cellStyle name="Normal 2 6 7" xfId="8640" xr:uid="{00000000-0005-0000-0000-0000C0210000}"/>
    <cellStyle name="Normal 2 6 8" xfId="8641" xr:uid="{00000000-0005-0000-0000-0000C1210000}"/>
    <cellStyle name="Normal 2 6 9" xfId="8642" xr:uid="{00000000-0005-0000-0000-0000C2210000}"/>
    <cellStyle name="Normal 2 7" xfId="8643" xr:uid="{00000000-0005-0000-0000-0000C3210000}"/>
    <cellStyle name="Normal 2 7 2" xfId="8644" xr:uid="{00000000-0005-0000-0000-0000C4210000}"/>
    <cellStyle name="Normal 2 7 2 2" xfId="8645" xr:uid="{00000000-0005-0000-0000-0000C5210000}"/>
    <cellStyle name="Normal 2 7 2 3" xfId="8646" xr:uid="{00000000-0005-0000-0000-0000C6210000}"/>
    <cellStyle name="Normal 2 7 2 4" xfId="8647" xr:uid="{00000000-0005-0000-0000-0000C7210000}"/>
    <cellStyle name="Normal 2 7 3" xfId="8648" xr:uid="{00000000-0005-0000-0000-0000C8210000}"/>
    <cellStyle name="Normal 2 7 4" xfId="8649" xr:uid="{00000000-0005-0000-0000-0000C9210000}"/>
    <cellStyle name="Normal 2 7 5" xfId="8650" xr:uid="{00000000-0005-0000-0000-0000CA210000}"/>
    <cellStyle name="Normal 2 8" xfId="8651" xr:uid="{00000000-0005-0000-0000-0000CB210000}"/>
    <cellStyle name="Normal 2 8 2" xfId="8652" xr:uid="{00000000-0005-0000-0000-0000CC210000}"/>
    <cellStyle name="Normal 2 8 2 2" xfId="8653" xr:uid="{00000000-0005-0000-0000-0000CD210000}"/>
    <cellStyle name="Normal 2 8 2 3" xfId="8654" xr:uid="{00000000-0005-0000-0000-0000CE210000}"/>
    <cellStyle name="Normal 2 8 2 4" xfId="8655" xr:uid="{00000000-0005-0000-0000-0000CF210000}"/>
    <cellStyle name="Normal 2 8 3" xfId="8656" xr:uid="{00000000-0005-0000-0000-0000D0210000}"/>
    <cellStyle name="Normal 2 8 4" xfId="8657" xr:uid="{00000000-0005-0000-0000-0000D1210000}"/>
    <cellStyle name="Normal 2 8 5" xfId="8658" xr:uid="{00000000-0005-0000-0000-0000D2210000}"/>
    <cellStyle name="Normal 2 9" xfId="8659" xr:uid="{00000000-0005-0000-0000-0000D3210000}"/>
    <cellStyle name="Normal 2 9 2" xfId="8660" xr:uid="{00000000-0005-0000-0000-0000D4210000}"/>
    <cellStyle name="Normal 2 9 2 2" xfId="8661" xr:uid="{00000000-0005-0000-0000-0000D5210000}"/>
    <cellStyle name="Normal 2 9 2 3" xfId="8662" xr:uid="{00000000-0005-0000-0000-0000D6210000}"/>
    <cellStyle name="Normal 2 9 2 4" xfId="8663" xr:uid="{00000000-0005-0000-0000-0000D7210000}"/>
    <cellStyle name="Normal 2 9 3" xfId="8664" xr:uid="{00000000-0005-0000-0000-0000D8210000}"/>
    <cellStyle name="Normal 2 9 4" xfId="8665" xr:uid="{00000000-0005-0000-0000-0000D9210000}"/>
    <cellStyle name="Normal 2 9 5" xfId="8666" xr:uid="{00000000-0005-0000-0000-0000DA210000}"/>
    <cellStyle name="Normal 2_1H_PP" xfId="8667" xr:uid="{00000000-0005-0000-0000-0000DB210000}"/>
    <cellStyle name="Normal 20" xfId="8668" xr:uid="{00000000-0005-0000-0000-0000DC210000}"/>
    <cellStyle name="Normal 20 10" xfId="8669" xr:uid="{00000000-0005-0000-0000-0000DD210000}"/>
    <cellStyle name="Normal 20 10 2" xfId="8670" xr:uid="{00000000-0005-0000-0000-0000DE210000}"/>
    <cellStyle name="Normal 20 11" xfId="8671" xr:uid="{00000000-0005-0000-0000-0000DF210000}"/>
    <cellStyle name="Normal 20 11 2" xfId="8672" xr:uid="{00000000-0005-0000-0000-0000E0210000}"/>
    <cellStyle name="Normal 20 12" xfId="8673" xr:uid="{00000000-0005-0000-0000-0000E1210000}"/>
    <cellStyle name="Normal 20 12 2" xfId="8674" xr:uid="{00000000-0005-0000-0000-0000E2210000}"/>
    <cellStyle name="Normal 20 13" xfId="8675" xr:uid="{00000000-0005-0000-0000-0000E3210000}"/>
    <cellStyle name="Normal 20 13 2" xfId="8676" xr:uid="{00000000-0005-0000-0000-0000E4210000}"/>
    <cellStyle name="Normal 20 14" xfId="8677" xr:uid="{00000000-0005-0000-0000-0000E5210000}"/>
    <cellStyle name="Normal 20 14 2" xfId="8678" xr:uid="{00000000-0005-0000-0000-0000E6210000}"/>
    <cellStyle name="Normal 20 15" xfId="8679" xr:uid="{00000000-0005-0000-0000-0000E7210000}"/>
    <cellStyle name="Normal 20 15 2" xfId="8680" xr:uid="{00000000-0005-0000-0000-0000E8210000}"/>
    <cellStyle name="Normal 20 16" xfId="8681" xr:uid="{00000000-0005-0000-0000-0000E9210000}"/>
    <cellStyle name="Normal 20 16 2" xfId="8682" xr:uid="{00000000-0005-0000-0000-0000EA210000}"/>
    <cellStyle name="Normal 20 17" xfId="8683" xr:uid="{00000000-0005-0000-0000-0000EB210000}"/>
    <cellStyle name="Normal 20 17 2" xfId="8684" xr:uid="{00000000-0005-0000-0000-0000EC210000}"/>
    <cellStyle name="Normal 20 18" xfId="8685" xr:uid="{00000000-0005-0000-0000-0000ED210000}"/>
    <cellStyle name="Normal 20 18 2" xfId="8686" xr:uid="{00000000-0005-0000-0000-0000EE210000}"/>
    <cellStyle name="Normal 20 19" xfId="8687" xr:uid="{00000000-0005-0000-0000-0000EF210000}"/>
    <cellStyle name="Normal 20 2" xfId="8688" xr:uid="{00000000-0005-0000-0000-0000F0210000}"/>
    <cellStyle name="Normal 20 2 2" xfId="8689" xr:uid="{00000000-0005-0000-0000-0000F1210000}"/>
    <cellStyle name="Normal 20 2 2 2" xfId="8690" xr:uid="{00000000-0005-0000-0000-0000F2210000}"/>
    <cellStyle name="Normal 20 2 3" xfId="8691" xr:uid="{00000000-0005-0000-0000-0000F3210000}"/>
    <cellStyle name="Normal 20 2 3 2" xfId="8692" xr:uid="{00000000-0005-0000-0000-0000F4210000}"/>
    <cellStyle name="Normal 20 2 4" xfId="8693" xr:uid="{00000000-0005-0000-0000-0000F5210000}"/>
    <cellStyle name="Normal 20 2 4 2" xfId="8694" xr:uid="{00000000-0005-0000-0000-0000F6210000}"/>
    <cellStyle name="Normal 20 2 5" xfId="8695" xr:uid="{00000000-0005-0000-0000-0000F7210000}"/>
    <cellStyle name="Normal 20 2 5 2" xfId="8696" xr:uid="{00000000-0005-0000-0000-0000F8210000}"/>
    <cellStyle name="Normal 20 2 6" xfId="8697" xr:uid="{00000000-0005-0000-0000-0000F9210000}"/>
    <cellStyle name="Normal 20 2 6 2" xfId="8698" xr:uid="{00000000-0005-0000-0000-0000FA210000}"/>
    <cellStyle name="Normal 20 2 7" xfId="8699" xr:uid="{00000000-0005-0000-0000-0000FB210000}"/>
    <cellStyle name="Normal 20 20" xfId="8700" xr:uid="{00000000-0005-0000-0000-0000FC210000}"/>
    <cellStyle name="Normal 20 3" xfId="8701" xr:uid="{00000000-0005-0000-0000-0000FD210000}"/>
    <cellStyle name="Normal 20 3 2" xfId="8702" xr:uid="{00000000-0005-0000-0000-0000FE210000}"/>
    <cellStyle name="Normal 20 3 2 2" xfId="8703" xr:uid="{00000000-0005-0000-0000-0000FF210000}"/>
    <cellStyle name="Normal 20 3 3" xfId="8704" xr:uid="{00000000-0005-0000-0000-000000220000}"/>
    <cellStyle name="Normal 20 3 3 2" xfId="8705" xr:uid="{00000000-0005-0000-0000-000001220000}"/>
    <cellStyle name="Normal 20 3 4" xfId="8706" xr:uid="{00000000-0005-0000-0000-000002220000}"/>
    <cellStyle name="Normal 20 3 4 2" xfId="8707" xr:uid="{00000000-0005-0000-0000-000003220000}"/>
    <cellStyle name="Normal 20 3 5" xfId="8708" xr:uid="{00000000-0005-0000-0000-000004220000}"/>
    <cellStyle name="Normal 20 3 5 2" xfId="8709" xr:uid="{00000000-0005-0000-0000-000005220000}"/>
    <cellStyle name="Normal 20 3 6" xfId="8710" xr:uid="{00000000-0005-0000-0000-000006220000}"/>
    <cellStyle name="Normal 20 3 6 2" xfId="8711" xr:uid="{00000000-0005-0000-0000-000007220000}"/>
    <cellStyle name="Normal 20 3 7" xfId="8712" xr:uid="{00000000-0005-0000-0000-000008220000}"/>
    <cellStyle name="Normal 20 4" xfId="8713" xr:uid="{00000000-0005-0000-0000-000009220000}"/>
    <cellStyle name="Normal 20 4 2" xfId="8714" xr:uid="{00000000-0005-0000-0000-00000A220000}"/>
    <cellStyle name="Normal 20 4 2 2" xfId="8715" xr:uid="{00000000-0005-0000-0000-00000B220000}"/>
    <cellStyle name="Normal 20 4 3" xfId="8716" xr:uid="{00000000-0005-0000-0000-00000C220000}"/>
    <cellStyle name="Normal 20 4 3 2" xfId="8717" xr:uid="{00000000-0005-0000-0000-00000D220000}"/>
    <cellStyle name="Normal 20 4 4" xfId="8718" xr:uid="{00000000-0005-0000-0000-00000E220000}"/>
    <cellStyle name="Normal 20 4 4 2" xfId="8719" xr:uid="{00000000-0005-0000-0000-00000F220000}"/>
    <cellStyle name="Normal 20 4 5" xfId="8720" xr:uid="{00000000-0005-0000-0000-000010220000}"/>
    <cellStyle name="Normal 20 4 5 2" xfId="8721" xr:uid="{00000000-0005-0000-0000-000011220000}"/>
    <cellStyle name="Normal 20 4 6" xfId="8722" xr:uid="{00000000-0005-0000-0000-000012220000}"/>
    <cellStyle name="Normal 20 4 6 2" xfId="8723" xr:uid="{00000000-0005-0000-0000-000013220000}"/>
    <cellStyle name="Normal 20 4 7" xfId="8724" xr:uid="{00000000-0005-0000-0000-000014220000}"/>
    <cellStyle name="Normal 20 4 8" xfId="8725" xr:uid="{00000000-0005-0000-0000-000015220000}"/>
    <cellStyle name="Normal 20 5" xfId="8726" xr:uid="{00000000-0005-0000-0000-000016220000}"/>
    <cellStyle name="Normal 20 5 2" xfId="8727" xr:uid="{00000000-0005-0000-0000-000017220000}"/>
    <cellStyle name="Normal 20 5 2 2" xfId="8728" xr:uid="{00000000-0005-0000-0000-000018220000}"/>
    <cellStyle name="Normal 20 5 3" xfId="8729" xr:uid="{00000000-0005-0000-0000-000019220000}"/>
    <cellStyle name="Normal 20 5 3 2" xfId="8730" xr:uid="{00000000-0005-0000-0000-00001A220000}"/>
    <cellStyle name="Normal 20 5 4" xfId="8731" xr:uid="{00000000-0005-0000-0000-00001B220000}"/>
    <cellStyle name="Normal 20 5 4 2" xfId="8732" xr:uid="{00000000-0005-0000-0000-00001C220000}"/>
    <cellStyle name="Normal 20 5 5" xfId="8733" xr:uid="{00000000-0005-0000-0000-00001D220000}"/>
    <cellStyle name="Normal 20 5 5 2" xfId="8734" xr:uid="{00000000-0005-0000-0000-00001E220000}"/>
    <cellStyle name="Normal 20 5 6" xfId="8735" xr:uid="{00000000-0005-0000-0000-00001F220000}"/>
    <cellStyle name="Normal 20 5 6 2" xfId="8736" xr:uid="{00000000-0005-0000-0000-000020220000}"/>
    <cellStyle name="Normal 20 5 7" xfId="8737" xr:uid="{00000000-0005-0000-0000-000021220000}"/>
    <cellStyle name="Normal 20 6" xfId="8738" xr:uid="{00000000-0005-0000-0000-000022220000}"/>
    <cellStyle name="Normal 20 6 2" xfId="8739" xr:uid="{00000000-0005-0000-0000-000023220000}"/>
    <cellStyle name="Normal 20 6 2 2" xfId="8740" xr:uid="{00000000-0005-0000-0000-000024220000}"/>
    <cellStyle name="Normal 20 6 3" xfId="8741" xr:uid="{00000000-0005-0000-0000-000025220000}"/>
    <cellStyle name="Normal 20 6 3 2" xfId="8742" xr:uid="{00000000-0005-0000-0000-000026220000}"/>
    <cellStyle name="Normal 20 6 4" xfId="8743" xr:uid="{00000000-0005-0000-0000-000027220000}"/>
    <cellStyle name="Normal 20 6 4 2" xfId="8744" xr:uid="{00000000-0005-0000-0000-000028220000}"/>
    <cellStyle name="Normal 20 6 5" xfId="8745" xr:uid="{00000000-0005-0000-0000-000029220000}"/>
    <cellStyle name="Normal 20 6 5 2" xfId="8746" xr:uid="{00000000-0005-0000-0000-00002A220000}"/>
    <cellStyle name="Normal 20 6 6" xfId="8747" xr:uid="{00000000-0005-0000-0000-00002B220000}"/>
    <cellStyle name="Normal 20 6 6 2" xfId="8748" xr:uid="{00000000-0005-0000-0000-00002C220000}"/>
    <cellStyle name="Normal 20 6 7" xfId="8749" xr:uid="{00000000-0005-0000-0000-00002D220000}"/>
    <cellStyle name="Normal 20 7" xfId="8750" xr:uid="{00000000-0005-0000-0000-00002E220000}"/>
    <cellStyle name="Normal 20 7 2" xfId="8751" xr:uid="{00000000-0005-0000-0000-00002F220000}"/>
    <cellStyle name="Normal 20 7 2 2" xfId="8752" xr:uid="{00000000-0005-0000-0000-000030220000}"/>
    <cellStyle name="Normal 20 7 3" xfId="8753" xr:uid="{00000000-0005-0000-0000-000031220000}"/>
    <cellStyle name="Normal 20 7 3 2" xfId="8754" xr:uid="{00000000-0005-0000-0000-000032220000}"/>
    <cellStyle name="Normal 20 7 4" xfId="8755" xr:uid="{00000000-0005-0000-0000-000033220000}"/>
    <cellStyle name="Normal 20 7 4 2" xfId="8756" xr:uid="{00000000-0005-0000-0000-000034220000}"/>
    <cellStyle name="Normal 20 7 5" xfId="8757" xr:uid="{00000000-0005-0000-0000-000035220000}"/>
    <cellStyle name="Normal 20 7 5 2" xfId="8758" xr:uid="{00000000-0005-0000-0000-000036220000}"/>
    <cellStyle name="Normal 20 7 6" xfId="8759" xr:uid="{00000000-0005-0000-0000-000037220000}"/>
    <cellStyle name="Normal 20 7 6 2" xfId="8760" xr:uid="{00000000-0005-0000-0000-000038220000}"/>
    <cellStyle name="Normal 20 7 7" xfId="8761" xr:uid="{00000000-0005-0000-0000-000039220000}"/>
    <cellStyle name="Normal 20 8" xfId="8762" xr:uid="{00000000-0005-0000-0000-00003A220000}"/>
    <cellStyle name="Normal 20 8 2" xfId="8763" xr:uid="{00000000-0005-0000-0000-00003B220000}"/>
    <cellStyle name="Normal 20 9" xfId="8764" xr:uid="{00000000-0005-0000-0000-00003C220000}"/>
    <cellStyle name="Normal 20 9 2" xfId="8765" xr:uid="{00000000-0005-0000-0000-00003D220000}"/>
    <cellStyle name="Normal 200" xfId="8766" xr:uid="{00000000-0005-0000-0000-00003E220000}"/>
    <cellStyle name="Normal 200 2" xfId="8767" xr:uid="{00000000-0005-0000-0000-00003F220000}"/>
    <cellStyle name="Normal 201" xfId="8768" xr:uid="{00000000-0005-0000-0000-000040220000}"/>
    <cellStyle name="Normal 201 2" xfId="8769" xr:uid="{00000000-0005-0000-0000-000041220000}"/>
    <cellStyle name="Normal 202" xfId="8770" xr:uid="{00000000-0005-0000-0000-000042220000}"/>
    <cellStyle name="Normal 202 2" xfId="8771" xr:uid="{00000000-0005-0000-0000-000043220000}"/>
    <cellStyle name="Normal 203" xfId="8772" xr:uid="{00000000-0005-0000-0000-000044220000}"/>
    <cellStyle name="Normal 203 2" xfId="8773" xr:uid="{00000000-0005-0000-0000-000045220000}"/>
    <cellStyle name="Normal 204" xfId="8774" xr:uid="{00000000-0005-0000-0000-000046220000}"/>
    <cellStyle name="Normal 204 2" xfId="8775" xr:uid="{00000000-0005-0000-0000-000047220000}"/>
    <cellStyle name="Normal 205" xfId="8776" xr:uid="{00000000-0005-0000-0000-000048220000}"/>
    <cellStyle name="Normal 205 2" xfId="8777" xr:uid="{00000000-0005-0000-0000-000049220000}"/>
    <cellStyle name="Normal 206" xfId="8778" xr:uid="{00000000-0005-0000-0000-00004A220000}"/>
    <cellStyle name="Normal 206 2" xfId="8779" xr:uid="{00000000-0005-0000-0000-00004B220000}"/>
    <cellStyle name="Normal 207" xfId="8780" xr:uid="{00000000-0005-0000-0000-00004C220000}"/>
    <cellStyle name="Normal 207 2" xfId="8781" xr:uid="{00000000-0005-0000-0000-00004D220000}"/>
    <cellStyle name="Normal 208" xfId="8782" xr:uid="{00000000-0005-0000-0000-00004E220000}"/>
    <cellStyle name="Normal 208 2" xfId="8783" xr:uid="{00000000-0005-0000-0000-00004F220000}"/>
    <cellStyle name="Normal 209" xfId="8784" xr:uid="{00000000-0005-0000-0000-000050220000}"/>
    <cellStyle name="Normal 209 2" xfId="8785" xr:uid="{00000000-0005-0000-0000-000051220000}"/>
    <cellStyle name="Normal 21" xfId="8786" xr:uid="{00000000-0005-0000-0000-000052220000}"/>
    <cellStyle name="Normal 21 10" xfId="8787" xr:uid="{00000000-0005-0000-0000-000053220000}"/>
    <cellStyle name="Normal 21 10 2" xfId="8788" xr:uid="{00000000-0005-0000-0000-000054220000}"/>
    <cellStyle name="Normal 21 11" xfId="8789" xr:uid="{00000000-0005-0000-0000-000055220000}"/>
    <cellStyle name="Normal 21 11 2" xfId="8790" xr:uid="{00000000-0005-0000-0000-000056220000}"/>
    <cellStyle name="Normal 21 12" xfId="8791" xr:uid="{00000000-0005-0000-0000-000057220000}"/>
    <cellStyle name="Normal 21 12 2" xfId="8792" xr:uid="{00000000-0005-0000-0000-000058220000}"/>
    <cellStyle name="Normal 21 13" xfId="8793" xr:uid="{00000000-0005-0000-0000-000059220000}"/>
    <cellStyle name="Normal 21 13 2" xfId="8794" xr:uid="{00000000-0005-0000-0000-00005A220000}"/>
    <cellStyle name="Normal 21 14" xfId="8795" xr:uid="{00000000-0005-0000-0000-00005B220000}"/>
    <cellStyle name="Normal 21 14 2" xfId="8796" xr:uid="{00000000-0005-0000-0000-00005C220000}"/>
    <cellStyle name="Normal 21 15" xfId="8797" xr:uid="{00000000-0005-0000-0000-00005D220000}"/>
    <cellStyle name="Normal 21 15 2" xfId="8798" xr:uid="{00000000-0005-0000-0000-00005E220000}"/>
    <cellStyle name="Normal 21 16" xfId="8799" xr:uid="{00000000-0005-0000-0000-00005F220000}"/>
    <cellStyle name="Normal 21 16 2" xfId="8800" xr:uid="{00000000-0005-0000-0000-000060220000}"/>
    <cellStyle name="Normal 21 17" xfId="8801" xr:uid="{00000000-0005-0000-0000-000061220000}"/>
    <cellStyle name="Normal 21 17 2" xfId="8802" xr:uid="{00000000-0005-0000-0000-000062220000}"/>
    <cellStyle name="Normal 21 18" xfId="8803" xr:uid="{00000000-0005-0000-0000-000063220000}"/>
    <cellStyle name="Normal 21 18 2" xfId="8804" xr:uid="{00000000-0005-0000-0000-000064220000}"/>
    <cellStyle name="Normal 21 19" xfId="8805" xr:uid="{00000000-0005-0000-0000-000065220000}"/>
    <cellStyle name="Normal 21 2" xfId="8806" xr:uid="{00000000-0005-0000-0000-000066220000}"/>
    <cellStyle name="Normal 21 2 2" xfId="8807" xr:uid="{00000000-0005-0000-0000-000067220000}"/>
    <cellStyle name="Normal 21 2 2 2" xfId="8808" xr:uid="{00000000-0005-0000-0000-000068220000}"/>
    <cellStyle name="Normal 21 2 3" xfId="8809" xr:uid="{00000000-0005-0000-0000-000069220000}"/>
    <cellStyle name="Normal 21 2 3 2" xfId="8810" xr:uid="{00000000-0005-0000-0000-00006A220000}"/>
    <cellStyle name="Normal 21 2 4" xfId="8811" xr:uid="{00000000-0005-0000-0000-00006B220000}"/>
    <cellStyle name="Normal 21 2 4 2" xfId="8812" xr:uid="{00000000-0005-0000-0000-00006C220000}"/>
    <cellStyle name="Normal 21 2 5" xfId="8813" xr:uid="{00000000-0005-0000-0000-00006D220000}"/>
    <cellStyle name="Normal 21 2 5 2" xfId="8814" xr:uid="{00000000-0005-0000-0000-00006E220000}"/>
    <cellStyle name="Normal 21 2 6" xfId="8815" xr:uid="{00000000-0005-0000-0000-00006F220000}"/>
    <cellStyle name="Normal 21 2 6 2" xfId="8816" xr:uid="{00000000-0005-0000-0000-000070220000}"/>
    <cellStyle name="Normal 21 2 7" xfId="8817" xr:uid="{00000000-0005-0000-0000-000071220000}"/>
    <cellStyle name="Normal 21 2 8" xfId="8818" xr:uid="{00000000-0005-0000-0000-000072220000}"/>
    <cellStyle name="Normal 21 2 9" xfId="8819" xr:uid="{00000000-0005-0000-0000-000073220000}"/>
    <cellStyle name="Normal 21 20" xfId="8820" xr:uid="{00000000-0005-0000-0000-000074220000}"/>
    <cellStyle name="Normal 21 3" xfId="8821" xr:uid="{00000000-0005-0000-0000-000075220000}"/>
    <cellStyle name="Normal 21 3 2" xfId="8822" xr:uid="{00000000-0005-0000-0000-000076220000}"/>
    <cellStyle name="Normal 21 3 2 2" xfId="8823" xr:uid="{00000000-0005-0000-0000-000077220000}"/>
    <cellStyle name="Normal 21 3 3" xfId="8824" xr:uid="{00000000-0005-0000-0000-000078220000}"/>
    <cellStyle name="Normal 21 3 3 2" xfId="8825" xr:uid="{00000000-0005-0000-0000-000079220000}"/>
    <cellStyle name="Normal 21 3 4" xfId="8826" xr:uid="{00000000-0005-0000-0000-00007A220000}"/>
    <cellStyle name="Normal 21 3 4 2" xfId="8827" xr:uid="{00000000-0005-0000-0000-00007B220000}"/>
    <cellStyle name="Normal 21 3 5" xfId="8828" xr:uid="{00000000-0005-0000-0000-00007C220000}"/>
    <cellStyle name="Normal 21 3 5 2" xfId="8829" xr:uid="{00000000-0005-0000-0000-00007D220000}"/>
    <cellStyle name="Normal 21 3 6" xfId="8830" xr:uid="{00000000-0005-0000-0000-00007E220000}"/>
    <cellStyle name="Normal 21 3 6 2" xfId="8831" xr:uid="{00000000-0005-0000-0000-00007F220000}"/>
    <cellStyle name="Normal 21 3 7" xfId="8832" xr:uid="{00000000-0005-0000-0000-000080220000}"/>
    <cellStyle name="Normal 21 3 8" xfId="8833" xr:uid="{00000000-0005-0000-0000-000081220000}"/>
    <cellStyle name="Normal 21 4" xfId="8834" xr:uid="{00000000-0005-0000-0000-000082220000}"/>
    <cellStyle name="Normal 21 4 2" xfId="8835" xr:uid="{00000000-0005-0000-0000-000083220000}"/>
    <cellStyle name="Normal 21 4 2 2" xfId="8836" xr:uid="{00000000-0005-0000-0000-000084220000}"/>
    <cellStyle name="Normal 21 4 3" xfId="8837" xr:uid="{00000000-0005-0000-0000-000085220000}"/>
    <cellStyle name="Normal 21 4 3 2" xfId="8838" xr:uid="{00000000-0005-0000-0000-000086220000}"/>
    <cellStyle name="Normal 21 4 4" xfId="8839" xr:uid="{00000000-0005-0000-0000-000087220000}"/>
    <cellStyle name="Normal 21 4 4 2" xfId="8840" xr:uid="{00000000-0005-0000-0000-000088220000}"/>
    <cellStyle name="Normal 21 4 5" xfId="8841" xr:uid="{00000000-0005-0000-0000-000089220000}"/>
    <cellStyle name="Normal 21 4 5 2" xfId="8842" xr:uid="{00000000-0005-0000-0000-00008A220000}"/>
    <cellStyle name="Normal 21 4 6" xfId="8843" xr:uid="{00000000-0005-0000-0000-00008B220000}"/>
    <cellStyle name="Normal 21 4 6 2" xfId="8844" xr:uid="{00000000-0005-0000-0000-00008C220000}"/>
    <cellStyle name="Normal 21 4 7" xfId="8845" xr:uid="{00000000-0005-0000-0000-00008D220000}"/>
    <cellStyle name="Normal 21 5" xfId="8846" xr:uid="{00000000-0005-0000-0000-00008E220000}"/>
    <cellStyle name="Normal 21 5 2" xfId="8847" xr:uid="{00000000-0005-0000-0000-00008F220000}"/>
    <cellStyle name="Normal 21 5 2 2" xfId="8848" xr:uid="{00000000-0005-0000-0000-000090220000}"/>
    <cellStyle name="Normal 21 5 3" xfId="8849" xr:uid="{00000000-0005-0000-0000-000091220000}"/>
    <cellStyle name="Normal 21 5 3 2" xfId="8850" xr:uid="{00000000-0005-0000-0000-000092220000}"/>
    <cellStyle name="Normal 21 5 4" xfId="8851" xr:uid="{00000000-0005-0000-0000-000093220000}"/>
    <cellStyle name="Normal 21 5 4 2" xfId="8852" xr:uid="{00000000-0005-0000-0000-000094220000}"/>
    <cellStyle name="Normal 21 5 5" xfId="8853" xr:uid="{00000000-0005-0000-0000-000095220000}"/>
    <cellStyle name="Normal 21 5 5 2" xfId="8854" xr:uid="{00000000-0005-0000-0000-000096220000}"/>
    <cellStyle name="Normal 21 5 6" xfId="8855" xr:uid="{00000000-0005-0000-0000-000097220000}"/>
    <cellStyle name="Normal 21 5 6 2" xfId="8856" xr:uid="{00000000-0005-0000-0000-000098220000}"/>
    <cellStyle name="Normal 21 5 7" xfId="8857" xr:uid="{00000000-0005-0000-0000-000099220000}"/>
    <cellStyle name="Normal 21 6" xfId="8858" xr:uid="{00000000-0005-0000-0000-00009A220000}"/>
    <cellStyle name="Normal 21 6 2" xfId="8859" xr:uid="{00000000-0005-0000-0000-00009B220000}"/>
    <cellStyle name="Normal 21 6 2 2" xfId="8860" xr:uid="{00000000-0005-0000-0000-00009C220000}"/>
    <cellStyle name="Normal 21 6 3" xfId="8861" xr:uid="{00000000-0005-0000-0000-00009D220000}"/>
    <cellStyle name="Normal 21 6 3 2" xfId="8862" xr:uid="{00000000-0005-0000-0000-00009E220000}"/>
    <cellStyle name="Normal 21 6 4" xfId="8863" xr:uid="{00000000-0005-0000-0000-00009F220000}"/>
    <cellStyle name="Normal 21 6 4 2" xfId="8864" xr:uid="{00000000-0005-0000-0000-0000A0220000}"/>
    <cellStyle name="Normal 21 6 5" xfId="8865" xr:uid="{00000000-0005-0000-0000-0000A1220000}"/>
    <cellStyle name="Normal 21 6 5 2" xfId="8866" xr:uid="{00000000-0005-0000-0000-0000A2220000}"/>
    <cellStyle name="Normal 21 6 6" xfId="8867" xr:uid="{00000000-0005-0000-0000-0000A3220000}"/>
    <cellStyle name="Normal 21 6 6 2" xfId="8868" xr:uid="{00000000-0005-0000-0000-0000A4220000}"/>
    <cellStyle name="Normal 21 6 7" xfId="8869" xr:uid="{00000000-0005-0000-0000-0000A5220000}"/>
    <cellStyle name="Normal 21 7" xfId="8870" xr:uid="{00000000-0005-0000-0000-0000A6220000}"/>
    <cellStyle name="Normal 21 7 2" xfId="8871" xr:uid="{00000000-0005-0000-0000-0000A7220000}"/>
    <cellStyle name="Normal 21 7 2 2" xfId="8872" xr:uid="{00000000-0005-0000-0000-0000A8220000}"/>
    <cellStyle name="Normal 21 7 3" xfId="8873" xr:uid="{00000000-0005-0000-0000-0000A9220000}"/>
    <cellStyle name="Normal 21 7 3 2" xfId="8874" xr:uid="{00000000-0005-0000-0000-0000AA220000}"/>
    <cellStyle name="Normal 21 7 4" xfId="8875" xr:uid="{00000000-0005-0000-0000-0000AB220000}"/>
    <cellStyle name="Normal 21 7 4 2" xfId="8876" xr:uid="{00000000-0005-0000-0000-0000AC220000}"/>
    <cellStyle name="Normal 21 7 5" xfId="8877" xr:uid="{00000000-0005-0000-0000-0000AD220000}"/>
    <cellStyle name="Normal 21 7 5 2" xfId="8878" xr:uid="{00000000-0005-0000-0000-0000AE220000}"/>
    <cellStyle name="Normal 21 7 6" xfId="8879" xr:uid="{00000000-0005-0000-0000-0000AF220000}"/>
    <cellStyle name="Normal 21 7 6 2" xfId="8880" xr:uid="{00000000-0005-0000-0000-0000B0220000}"/>
    <cellStyle name="Normal 21 7 7" xfId="8881" xr:uid="{00000000-0005-0000-0000-0000B1220000}"/>
    <cellStyle name="Normal 21 8" xfId="8882" xr:uid="{00000000-0005-0000-0000-0000B2220000}"/>
    <cellStyle name="Normal 21 8 2" xfId="8883" xr:uid="{00000000-0005-0000-0000-0000B3220000}"/>
    <cellStyle name="Normal 21 9" xfId="8884" xr:uid="{00000000-0005-0000-0000-0000B4220000}"/>
    <cellStyle name="Normal 21 9 2" xfId="8885" xr:uid="{00000000-0005-0000-0000-0000B5220000}"/>
    <cellStyle name="Normal 210" xfId="8886" xr:uid="{00000000-0005-0000-0000-0000B6220000}"/>
    <cellStyle name="Normal 210 2" xfId="8887" xr:uid="{00000000-0005-0000-0000-0000B7220000}"/>
    <cellStyle name="Normal 211" xfId="8888" xr:uid="{00000000-0005-0000-0000-0000B8220000}"/>
    <cellStyle name="Normal 211 2" xfId="8889" xr:uid="{00000000-0005-0000-0000-0000B9220000}"/>
    <cellStyle name="Normal 212" xfId="8890" xr:uid="{00000000-0005-0000-0000-0000BA220000}"/>
    <cellStyle name="Normal 212 2" xfId="8891" xr:uid="{00000000-0005-0000-0000-0000BB220000}"/>
    <cellStyle name="Normal 213" xfId="8892" xr:uid="{00000000-0005-0000-0000-0000BC220000}"/>
    <cellStyle name="Normal 213 2" xfId="8893" xr:uid="{00000000-0005-0000-0000-0000BD220000}"/>
    <cellStyle name="Normal 214" xfId="8894" xr:uid="{00000000-0005-0000-0000-0000BE220000}"/>
    <cellStyle name="Normal 214 2" xfId="8895" xr:uid="{00000000-0005-0000-0000-0000BF220000}"/>
    <cellStyle name="Normal 215" xfId="8896" xr:uid="{00000000-0005-0000-0000-0000C0220000}"/>
    <cellStyle name="Normal 215 2" xfId="8897" xr:uid="{00000000-0005-0000-0000-0000C1220000}"/>
    <cellStyle name="Normal 216" xfId="8898" xr:uid="{00000000-0005-0000-0000-0000C2220000}"/>
    <cellStyle name="Normal 216 2" xfId="8899" xr:uid="{00000000-0005-0000-0000-0000C3220000}"/>
    <cellStyle name="Normal 217" xfId="8900" xr:uid="{00000000-0005-0000-0000-0000C4220000}"/>
    <cellStyle name="Normal 217 2" xfId="8901" xr:uid="{00000000-0005-0000-0000-0000C5220000}"/>
    <cellStyle name="Normal 218" xfId="8902" xr:uid="{00000000-0005-0000-0000-0000C6220000}"/>
    <cellStyle name="Normal 218 2" xfId="8903" xr:uid="{00000000-0005-0000-0000-0000C7220000}"/>
    <cellStyle name="Normal 219" xfId="8904" xr:uid="{00000000-0005-0000-0000-0000C8220000}"/>
    <cellStyle name="Normal 219 2" xfId="8905" xr:uid="{00000000-0005-0000-0000-0000C9220000}"/>
    <cellStyle name="Normal 22" xfId="8906" xr:uid="{00000000-0005-0000-0000-0000CA220000}"/>
    <cellStyle name="Normal 22 10" xfId="8907" xr:uid="{00000000-0005-0000-0000-0000CB220000}"/>
    <cellStyle name="Normal 22 10 2" xfId="8908" xr:uid="{00000000-0005-0000-0000-0000CC220000}"/>
    <cellStyle name="Normal 22 11" xfId="8909" xr:uid="{00000000-0005-0000-0000-0000CD220000}"/>
    <cellStyle name="Normal 22 11 2" xfId="8910" xr:uid="{00000000-0005-0000-0000-0000CE220000}"/>
    <cellStyle name="Normal 22 12" xfId="8911" xr:uid="{00000000-0005-0000-0000-0000CF220000}"/>
    <cellStyle name="Normal 22 12 2" xfId="8912" xr:uid="{00000000-0005-0000-0000-0000D0220000}"/>
    <cellStyle name="Normal 22 13" xfId="8913" xr:uid="{00000000-0005-0000-0000-0000D1220000}"/>
    <cellStyle name="Normal 22 13 2" xfId="8914" xr:uid="{00000000-0005-0000-0000-0000D2220000}"/>
    <cellStyle name="Normal 22 14" xfId="8915" xr:uid="{00000000-0005-0000-0000-0000D3220000}"/>
    <cellStyle name="Normal 22 14 2" xfId="8916" xr:uid="{00000000-0005-0000-0000-0000D4220000}"/>
    <cellStyle name="Normal 22 15" xfId="8917" xr:uid="{00000000-0005-0000-0000-0000D5220000}"/>
    <cellStyle name="Normal 22 15 2" xfId="8918" xr:uid="{00000000-0005-0000-0000-0000D6220000}"/>
    <cellStyle name="Normal 22 16" xfId="8919" xr:uid="{00000000-0005-0000-0000-0000D7220000}"/>
    <cellStyle name="Normal 22 16 2" xfId="8920" xr:uid="{00000000-0005-0000-0000-0000D8220000}"/>
    <cellStyle name="Normal 22 17" xfId="8921" xr:uid="{00000000-0005-0000-0000-0000D9220000}"/>
    <cellStyle name="Normal 22 17 2" xfId="8922" xr:uid="{00000000-0005-0000-0000-0000DA220000}"/>
    <cellStyle name="Normal 22 18" xfId="8923" xr:uid="{00000000-0005-0000-0000-0000DB220000}"/>
    <cellStyle name="Normal 22 18 2" xfId="8924" xr:uid="{00000000-0005-0000-0000-0000DC220000}"/>
    <cellStyle name="Normal 22 19" xfId="8925" xr:uid="{00000000-0005-0000-0000-0000DD220000}"/>
    <cellStyle name="Normal 22 2" xfId="8926" xr:uid="{00000000-0005-0000-0000-0000DE220000}"/>
    <cellStyle name="Normal 22 2 2" xfId="8927" xr:uid="{00000000-0005-0000-0000-0000DF220000}"/>
    <cellStyle name="Normal 22 2 2 2" xfId="8928" xr:uid="{00000000-0005-0000-0000-0000E0220000}"/>
    <cellStyle name="Normal 22 2 3" xfId="8929" xr:uid="{00000000-0005-0000-0000-0000E1220000}"/>
    <cellStyle name="Normal 22 2 3 2" xfId="8930" xr:uid="{00000000-0005-0000-0000-0000E2220000}"/>
    <cellStyle name="Normal 22 2 4" xfId="8931" xr:uid="{00000000-0005-0000-0000-0000E3220000}"/>
    <cellStyle name="Normal 22 2 4 2" xfId="8932" xr:uid="{00000000-0005-0000-0000-0000E4220000}"/>
    <cellStyle name="Normal 22 2 5" xfId="8933" xr:uid="{00000000-0005-0000-0000-0000E5220000}"/>
    <cellStyle name="Normal 22 2 5 2" xfId="8934" xr:uid="{00000000-0005-0000-0000-0000E6220000}"/>
    <cellStyle name="Normal 22 2 6" xfId="8935" xr:uid="{00000000-0005-0000-0000-0000E7220000}"/>
    <cellStyle name="Normal 22 2 6 2" xfId="8936" xr:uid="{00000000-0005-0000-0000-0000E8220000}"/>
    <cellStyle name="Normal 22 2 7" xfId="8937" xr:uid="{00000000-0005-0000-0000-0000E9220000}"/>
    <cellStyle name="Normal 22 2 8" xfId="8938" xr:uid="{00000000-0005-0000-0000-0000EA220000}"/>
    <cellStyle name="Normal 22 20" xfId="8939" xr:uid="{00000000-0005-0000-0000-0000EB220000}"/>
    <cellStyle name="Normal 22 21" xfId="8940" xr:uid="{00000000-0005-0000-0000-0000EC220000}"/>
    <cellStyle name="Normal 22 3" xfId="8941" xr:uid="{00000000-0005-0000-0000-0000ED220000}"/>
    <cellStyle name="Normal 22 3 2" xfId="8942" xr:uid="{00000000-0005-0000-0000-0000EE220000}"/>
    <cellStyle name="Normal 22 3 2 2" xfId="8943" xr:uid="{00000000-0005-0000-0000-0000EF220000}"/>
    <cellStyle name="Normal 22 3 3" xfId="8944" xr:uid="{00000000-0005-0000-0000-0000F0220000}"/>
    <cellStyle name="Normal 22 3 3 2" xfId="8945" xr:uid="{00000000-0005-0000-0000-0000F1220000}"/>
    <cellStyle name="Normal 22 3 4" xfId="8946" xr:uid="{00000000-0005-0000-0000-0000F2220000}"/>
    <cellStyle name="Normal 22 3 4 2" xfId="8947" xr:uid="{00000000-0005-0000-0000-0000F3220000}"/>
    <cellStyle name="Normal 22 3 5" xfId="8948" xr:uid="{00000000-0005-0000-0000-0000F4220000}"/>
    <cellStyle name="Normal 22 3 5 2" xfId="8949" xr:uid="{00000000-0005-0000-0000-0000F5220000}"/>
    <cellStyle name="Normal 22 3 6" xfId="8950" xr:uid="{00000000-0005-0000-0000-0000F6220000}"/>
    <cellStyle name="Normal 22 3 6 2" xfId="8951" xr:uid="{00000000-0005-0000-0000-0000F7220000}"/>
    <cellStyle name="Normal 22 3 7" xfId="8952" xr:uid="{00000000-0005-0000-0000-0000F8220000}"/>
    <cellStyle name="Normal 22 3 8" xfId="8953" xr:uid="{00000000-0005-0000-0000-0000F9220000}"/>
    <cellStyle name="Normal 22 4" xfId="8954" xr:uid="{00000000-0005-0000-0000-0000FA220000}"/>
    <cellStyle name="Normal 22 4 2" xfId="8955" xr:uid="{00000000-0005-0000-0000-0000FB220000}"/>
    <cellStyle name="Normal 22 4 2 2" xfId="8956" xr:uid="{00000000-0005-0000-0000-0000FC220000}"/>
    <cellStyle name="Normal 22 4 3" xfId="8957" xr:uid="{00000000-0005-0000-0000-0000FD220000}"/>
    <cellStyle name="Normal 22 4 3 2" xfId="8958" xr:uid="{00000000-0005-0000-0000-0000FE220000}"/>
    <cellStyle name="Normal 22 4 4" xfId="8959" xr:uid="{00000000-0005-0000-0000-0000FF220000}"/>
    <cellStyle name="Normal 22 4 4 2" xfId="8960" xr:uid="{00000000-0005-0000-0000-000000230000}"/>
    <cellStyle name="Normal 22 4 5" xfId="8961" xr:uid="{00000000-0005-0000-0000-000001230000}"/>
    <cellStyle name="Normal 22 4 5 2" xfId="8962" xr:uid="{00000000-0005-0000-0000-000002230000}"/>
    <cellStyle name="Normal 22 4 6" xfId="8963" xr:uid="{00000000-0005-0000-0000-000003230000}"/>
    <cellStyle name="Normal 22 4 6 2" xfId="8964" xr:uid="{00000000-0005-0000-0000-000004230000}"/>
    <cellStyle name="Normal 22 4 7" xfId="8965" xr:uid="{00000000-0005-0000-0000-000005230000}"/>
    <cellStyle name="Normal 22 5" xfId="8966" xr:uid="{00000000-0005-0000-0000-000006230000}"/>
    <cellStyle name="Normal 22 5 2" xfId="8967" xr:uid="{00000000-0005-0000-0000-000007230000}"/>
    <cellStyle name="Normal 22 5 2 2" xfId="8968" xr:uid="{00000000-0005-0000-0000-000008230000}"/>
    <cellStyle name="Normal 22 5 3" xfId="8969" xr:uid="{00000000-0005-0000-0000-000009230000}"/>
    <cellStyle name="Normal 22 5 3 2" xfId="8970" xr:uid="{00000000-0005-0000-0000-00000A230000}"/>
    <cellStyle name="Normal 22 5 4" xfId="8971" xr:uid="{00000000-0005-0000-0000-00000B230000}"/>
    <cellStyle name="Normal 22 5 4 2" xfId="8972" xr:uid="{00000000-0005-0000-0000-00000C230000}"/>
    <cellStyle name="Normal 22 5 5" xfId="8973" xr:uid="{00000000-0005-0000-0000-00000D230000}"/>
    <cellStyle name="Normal 22 5 5 2" xfId="8974" xr:uid="{00000000-0005-0000-0000-00000E230000}"/>
    <cellStyle name="Normal 22 5 6" xfId="8975" xr:uid="{00000000-0005-0000-0000-00000F230000}"/>
    <cellStyle name="Normal 22 5 6 2" xfId="8976" xr:uid="{00000000-0005-0000-0000-000010230000}"/>
    <cellStyle name="Normal 22 5 7" xfId="8977" xr:uid="{00000000-0005-0000-0000-000011230000}"/>
    <cellStyle name="Normal 22 6" xfId="8978" xr:uid="{00000000-0005-0000-0000-000012230000}"/>
    <cellStyle name="Normal 22 6 2" xfId="8979" xr:uid="{00000000-0005-0000-0000-000013230000}"/>
    <cellStyle name="Normal 22 6 2 2" xfId="8980" xr:uid="{00000000-0005-0000-0000-000014230000}"/>
    <cellStyle name="Normal 22 6 3" xfId="8981" xr:uid="{00000000-0005-0000-0000-000015230000}"/>
    <cellStyle name="Normal 22 6 3 2" xfId="8982" xr:uid="{00000000-0005-0000-0000-000016230000}"/>
    <cellStyle name="Normal 22 6 4" xfId="8983" xr:uid="{00000000-0005-0000-0000-000017230000}"/>
    <cellStyle name="Normal 22 6 4 2" xfId="8984" xr:uid="{00000000-0005-0000-0000-000018230000}"/>
    <cellStyle name="Normal 22 6 5" xfId="8985" xr:uid="{00000000-0005-0000-0000-000019230000}"/>
    <cellStyle name="Normal 22 6 5 2" xfId="8986" xr:uid="{00000000-0005-0000-0000-00001A230000}"/>
    <cellStyle name="Normal 22 6 6" xfId="8987" xr:uid="{00000000-0005-0000-0000-00001B230000}"/>
    <cellStyle name="Normal 22 6 6 2" xfId="8988" xr:uid="{00000000-0005-0000-0000-00001C230000}"/>
    <cellStyle name="Normal 22 6 7" xfId="8989" xr:uid="{00000000-0005-0000-0000-00001D230000}"/>
    <cellStyle name="Normal 22 7" xfId="8990" xr:uid="{00000000-0005-0000-0000-00001E230000}"/>
    <cellStyle name="Normal 22 7 2" xfId="8991" xr:uid="{00000000-0005-0000-0000-00001F230000}"/>
    <cellStyle name="Normal 22 7 2 2" xfId="8992" xr:uid="{00000000-0005-0000-0000-000020230000}"/>
    <cellStyle name="Normal 22 7 3" xfId="8993" xr:uid="{00000000-0005-0000-0000-000021230000}"/>
    <cellStyle name="Normal 22 7 3 2" xfId="8994" xr:uid="{00000000-0005-0000-0000-000022230000}"/>
    <cellStyle name="Normal 22 7 4" xfId="8995" xr:uid="{00000000-0005-0000-0000-000023230000}"/>
    <cellStyle name="Normal 22 7 4 2" xfId="8996" xr:uid="{00000000-0005-0000-0000-000024230000}"/>
    <cellStyle name="Normal 22 7 5" xfId="8997" xr:uid="{00000000-0005-0000-0000-000025230000}"/>
    <cellStyle name="Normal 22 7 5 2" xfId="8998" xr:uid="{00000000-0005-0000-0000-000026230000}"/>
    <cellStyle name="Normal 22 7 6" xfId="8999" xr:uid="{00000000-0005-0000-0000-000027230000}"/>
    <cellStyle name="Normal 22 7 6 2" xfId="9000" xr:uid="{00000000-0005-0000-0000-000028230000}"/>
    <cellStyle name="Normal 22 7 7" xfId="9001" xr:uid="{00000000-0005-0000-0000-000029230000}"/>
    <cellStyle name="Normal 22 8" xfId="9002" xr:uid="{00000000-0005-0000-0000-00002A230000}"/>
    <cellStyle name="Normal 22 8 2" xfId="9003" xr:uid="{00000000-0005-0000-0000-00002B230000}"/>
    <cellStyle name="Normal 22 9" xfId="9004" xr:uid="{00000000-0005-0000-0000-00002C230000}"/>
    <cellStyle name="Normal 22 9 2" xfId="9005" xr:uid="{00000000-0005-0000-0000-00002D230000}"/>
    <cellStyle name="Normal 220" xfId="9006" xr:uid="{00000000-0005-0000-0000-00002E230000}"/>
    <cellStyle name="Normal 220 2" xfId="9007" xr:uid="{00000000-0005-0000-0000-00002F230000}"/>
    <cellStyle name="Normal 221" xfId="9008" xr:uid="{00000000-0005-0000-0000-000030230000}"/>
    <cellStyle name="Normal 221 2" xfId="9009" xr:uid="{00000000-0005-0000-0000-000031230000}"/>
    <cellStyle name="Normal 222" xfId="9010" xr:uid="{00000000-0005-0000-0000-000032230000}"/>
    <cellStyle name="Normal 222 2" xfId="9011" xr:uid="{00000000-0005-0000-0000-000033230000}"/>
    <cellStyle name="Normal 223" xfId="9012" xr:uid="{00000000-0005-0000-0000-000034230000}"/>
    <cellStyle name="Normal 223 2" xfId="9013" xr:uid="{00000000-0005-0000-0000-000035230000}"/>
    <cellStyle name="Normal 224" xfId="9014" xr:uid="{00000000-0005-0000-0000-000036230000}"/>
    <cellStyle name="Normal 224 2" xfId="9015" xr:uid="{00000000-0005-0000-0000-000037230000}"/>
    <cellStyle name="Normal 225" xfId="9016" xr:uid="{00000000-0005-0000-0000-000038230000}"/>
    <cellStyle name="Normal 225 2" xfId="9017" xr:uid="{00000000-0005-0000-0000-000039230000}"/>
    <cellStyle name="Normal 226" xfId="9018" xr:uid="{00000000-0005-0000-0000-00003A230000}"/>
    <cellStyle name="Normal 226 2" xfId="9019" xr:uid="{00000000-0005-0000-0000-00003B230000}"/>
    <cellStyle name="Normal 227" xfId="9020" xr:uid="{00000000-0005-0000-0000-00003C230000}"/>
    <cellStyle name="Normal 227 2" xfId="9021" xr:uid="{00000000-0005-0000-0000-00003D230000}"/>
    <cellStyle name="Normal 228" xfId="9022" xr:uid="{00000000-0005-0000-0000-00003E230000}"/>
    <cellStyle name="Normal 228 2" xfId="9023" xr:uid="{00000000-0005-0000-0000-00003F230000}"/>
    <cellStyle name="Normal 229" xfId="9024" xr:uid="{00000000-0005-0000-0000-000040230000}"/>
    <cellStyle name="Normal 229 2" xfId="9025" xr:uid="{00000000-0005-0000-0000-000041230000}"/>
    <cellStyle name="Normal 23" xfId="9026" xr:uid="{00000000-0005-0000-0000-000042230000}"/>
    <cellStyle name="Normal 23 10" xfId="9027" xr:uid="{00000000-0005-0000-0000-000043230000}"/>
    <cellStyle name="Normal 23 10 2" xfId="9028" xr:uid="{00000000-0005-0000-0000-000044230000}"/>
    <cellStyle name="Normal 23 11" xfId="9029" xr:uid="{00000000-0005-0000-0000-000045230000}"/>
    <cellStyle name="Normal 23 11 2" xfId="9030" xr:uid="{00000000-0005-0000-0000-000046230000}"/>
    <cellStyle name="Normal 23 12" xfId="9031" xr:uid="{00000000-0005-0000-0000-000047230000}"/>
    <cellStyle name="Normal 23 12 2" xfId="9032" xr:uid="{00000000-0005-0000-0000-000048230000}"/>
    <cellStyle name="Normal 23 13" xfId="9033" xr:uid="{00000000-0005-0000-0000-000049230000}"/>
    <cellStyle name="Normal 23 13 2" xfId="9034" xr:uid="{00000000-0005-0000-0000-00004A230000}"/>
    <cellStyle name="Normal 23 14" xfId="9035" xr:uid="{00000000-0005-0000-0000-00004B230000}"/>
    <cellStyle name="Normal 23 14 2" xfId="9036" xr:uid="{00000000-0005-0000-0000-00004C230000}"/>
    <cellStyle name="Normal 23 15" xfId="9037" xr:uid="{00000000-0005-0000-0000-00004D230000}"/>
    <cellStyle name="Normal 23 15 2" xfId="9038" xr:uid="{00000000-0005-0000-0000-00004E230000}"/>
    <cellStyle name="Normal 23 16" xfId="9039" xr:uid="{00000000-0005-0000-0000-00004F230000}"/>
    <cellStyle name="Normal 23 16 2" xfId="9040" xr:uid="{00000000-0005-0000-0000-000050230000}"/>
    <cellStyle name="Normal 23 17" xfId="9041" xr:uid="{00000000-0005-0000-0000-000051230000}"/>
    <cellStyle name="Normal 23 17 2" xfId="9042" xr:uid="{00000000-0005-0000-0000-000052230000}"/>
    <cellStyle name="Normal 23 18" xfId="9043" xr:uid="{00000000-0005-0000-0000-000053230000}"/>
    <cellStyle name="Normal 23 18 2" xfId="9044" xr:uid="{00000000-0005-0000-0000-000054230000}"/>
    <cellStyle name="Normal 23 19" xfId="9045" xr:uid="{00000000-0005-0000-0000-000055230000}"/>
    <cellStyle name="Normal 23 2" xfId="9046" xr:uid="{00000000-0005-0000-0000-000056230000}"/>
    <cellStyle name="Normal 23 2 2" xfId="9047" xr:uid="{00000000-0005-0000-0000-000057230000}"/>
    <cellStyle name="Normal 23 2 2 2" xfId="9048" xr:uid="{00000000-0005-0000-0000-000058230000}"/>
    <cellStyle name="Normal 23 2 3" xfId="9049" xr:uid="{00000000-0005-0000-0000-000059230000}"/>
    <cellStyle name="Normal 23 2 3 2" xfId="9050" xr:uid="{00000000-0005-0000-0000-00005A230000}"/>
    <cellStyle name="Normal 23 2 4" xfId="9051" xr:uid="{00000000-0005-0000-0000-00005B230000}"/>
    <cellStyle name="Normal 23 2 4 2" xfId="9052" xr:uid="{00000000-0005-0000-0000-00005C230000}"/>
    <cellStyle name="Normal 23 2 5" xfId="9053" xr:uid="{00000000-0005-0000-0000-00005D230000}"/>
    <cellStyle name="Normal 23 2 5 2" xfId="9054" xr:uid="{00000000-0005-0000-0000-00005E230000}"/>
    <cellStyle name="Normal 23 2 6" xfId="9055" xr:uid="{00000000-0005-0000-0000-00005F230000}"/>
    <cellStyle name="Normal 23 2 6 2" xfId="9056" xr:uid="{00000000-0005-0000-0000-000060230000}"/>
    <cellStyle name="Normal 23 2 7" xfId="9057" xr:uid="{00000000-0005-0000-0000-000061230000}"/>
    <cellStyle name="Normal 23 2 8" xfId="9058" xr:uid="{00000000-0005-0000-0000-000062230000}"/>
    <cellStyle name="Normal 23 20" xfId="9059" xr:uid="{00000000-0005-0000-0000-000063230000}"/>
    <cellStyle name="Normal 23 3" xfId="9060" xr:uid="{00000000-0005-0000-0000-000064230000}"/>
    <cellStyle name="Normal 23 3 2" xfId="9061" xr:uid="{00000000-0005-0000-0000-000065230000}"/>
    <cellStyle name="Normal 23 3 2 2" xfId="9062" xr:uid="{00000000-0005-0000-0000-000066230000}"/>
    <cellStyle name="Normal 23 3 3" xfId="9063" xr:uid="{00000000-0005-0000-0000-000067230000}"/>
    <cellStyle name="Normal 23 3 3 2" xfId="9064" xr:uid="{00000000-0005-0000-0000-000068230000}"/>
    <cellStyle name="Normal 23 3 4" xfId="9065" xr:uid="{00000000-0005-0000-0000-000069230000}"/>
    <cellStyle name="Normal 23 3 4 2" xfId="9066" xr:uid="{00000000-0005-0000-0000-00006A230000}"/>
    <cellStyle name="Normal 23 3 5" xfId="9067" xr:uid="{00000000-0005-0000-0000-00006B230000}"/>
    <cellStyle name="Normal 23 3 5 2" xfId="9068" xr:uid="{00000000-0005-0000-0000-00006C230000}"/>
    <cellStyle name="Normal 23 3 6" xfId="9069" xr:uid="{00000000-0005-0000-0000-00006D230000}"/>
    <cellStyle name="Normal 23 3 6 2" xfId="9070" xr:uid="{00000000-0005-0000-0000-00006E230000}"/>
    <cellStyle name="Normal 23 3 7" xfId="9071" xr:uid="{00000000-0005-0000-0000-00006F230000}"/>
    <cellStyle name="Normal 23 3 8" xfId="9072" xr:uid="{00000000-0005-0000-0000-000070230000}"/>
    <cellStyle name="Normal 23 4" xfId="9073" xr:uid="{00000000-0005-0000-0000-000071230000}"/>
    <cellStyle name="Normal 23 4 2" xfId="9074" xr:uid="{00000000-0005-0000-0000-000072230000}"/>
    <cellStyle name="Normal 23 4 2 2" xfId="9075" xr:uid="{00000000-0005-0000-0000-000073230000}"/>
    <cellStyle name="Normal 23 4 3" xfId="9076" xr:uid="{00000000-0005-0000-0000-000074230000}"/>
    <cellStyle name="Normal 23 4 3 2" xfId="9077" xr:uid="{00000000-0005-0000-0000-000075230000}"/>
    <cellStyle name="Normal 23 4 4" xfId="9078" xr:uid="{00000000-0005-0000-0000-000076230000}"/>
    <cellStyle name="Normal 23 4 4 2" xfId="9079" xr:uid="{00000000-0005-0000-0000-000077230000}"/>
    <cellStyle name="Normal 23 4 5" xfId="9080" xr:uid="{00000000-0005-0000-0000-000078230000}"/>
    <cellStyle name="Normal 23 4 5 2" xfId="9081" xr:uid="{00000000-0005-0000-0000-000079230000}"/>
    <cellStyle name="Normal 23 4 6" xfId="9082" xr:uid="{00000000-0005-0000-0000-00007A230000}"/>
    <cellStyle name="Normal 23 4 6 2" xfId="9083" xr:uid="{00000000-0005-0000-0000-00007B230000}"/>
    <cellStyle name="Normal 23 4 7" xfId="9084" xr:uid="{00000000-0005-0000-0000-00007C230000}"/>
    <cellStyle name="Normal 23 5" xfId="9085" xr:uid="{00000000-0005-0000-0000-00007D230000}"/>
    <cellStyle name="Normal 23 5 2" xfId="9086" xr:uid="{00000000-0005-0000-0000-00007E230000}"/>
    <cellStyle name="Normal 23 5 2 2" xfId="9087" xr:uid="{00000000-0005-0000-0000-00007F230000}"/>
    <cellStyle name="Normal 23 5 3" xfId="9088" xr:uid="{00000000-0005-0000-0000-000080230000}"/>
    <cellStyle name="Normal 23 5 3 2" xfId="9089" xr:uid="{00000000-0005-0000-0000-000081230000}"/>
    <cellStyle name="Normal 23 5 4" xfId="9090" xr:uid="{00000000-0005-0000-0000-000082230000}"/>
    <cellStyle name="Normal 23 5 4 2" xfId="9091" xr:uid="{00000000-0005-0000-0000-000083230000}"/>
    <cellStyle name="Normal 23 5 5" xfId="9092" xr:uid="{00000000-0005-0000-0000-000084230000}"/>
    <cellStyle name="Normal 23 5 5 2" xfId="9093" xr:uid="{00000000-0005-0000-0000-000085230000}"/>
    <cellStyle name="Normal 23 5 6" xfId="9094" xr:uid="{00000000-0005-0000-0000-000086230000}"/>
    <cellStyle name="Normal 23 5 6 2" xfId="9095" xr:uid="{00000000-0005-0000-0000-000087230000}"/>
    <cellStyle name="Normal 23 5 7" xfId="9096" xr:uid="{00000000-0005-0000-0000-000088230000}"/>
    <cellStyle name="Normal 23 6" xfId="9097" xr:uid="{00000000-0005-0000-0000-000089230000}"/>
    <cellStyle name="Normal 23 6 2" xfId="9098" xr:uid="{00000000-0005-0000-0000-00008A230000}"/>
    <cellStyle name="Normal 23 6 2 2" xfId="9099" xr:uid="{00000000-0005-0000-0000-00008B230000}"/>
    <cellStyle name="Normal 23 6 3" xfId="9100" xr:uid="{00000000-0005-0000-0000-00008C230000}"/>
    <cellStyle name="Normal 23 6 3 2" xfId="9101" xr:uid="{00000000-0005-0000-0000-00008D230000}"/>
    <cellStyle name="Normal 23 6 4" xfId="9102" xr:uid="{00000000-0005-0000-0000-00008E230000}"/>
    <cellStyle name="Normal 23 6 4 2" xfId="9103" xr:uid="{00000000-0005-0000-0000-00008F230000}"/>
    <cellStyle name="Normal 23 6 5" xfId="9104" xr:uid="{00000000-0005-0000-0000-000090230000}"/>
    <cellStyle name="Normal 23 6 5 2" xfId="9105" xr:uid="{00000000-0005-0000-0000-000091230000}"/>
    <cellStyle name="Normal 23 6 6" xfId="9106" xr:uid="{00000000-0005-0000-0000-000092230000}"/>
    <cellStyle name="Normal 23 6 6 2" xfId="9107" xr:uid="{00000000-0005-0000-0000-000093230000}"/>
    <cellStyle name="Normal 23 6 7" xfId="9108" xr:uid="{00000000-0005-0000-0000-000094230000}"/>
    <cellStyle name="Normal 23 7" xfId="9109" xr:uid="{00000000-0005-0000-0000-000095230000}"/>
    <cellStyle name="Normal 23 7 2" xfId="9110" xr:uid="{00000000-0005-0000-0000-000096230000}"/>
    <cellStyle name="Normal 23 7 2 2" xfId="9111" xr:uid="{00000000-0005-0000-0000-000097230000}"/>
    <cellStyle name="Normal 23 7 3" xfId="9112" xr:uid="{00000000-0005-0000-0000-000098230000}"/>
    <cellStyle name="Normal 23 7 3 2" xfId="9113" xr:uid="{00000000-0005-0000-0000-000099230000}"/>
    <cellStyle name="Normal 23 7 4" xfId="9114" xr:uid="{00000000-0005-0000-0000-00009A230000}"/>
    <cellStyle name="Normal 23 7 4 2" xfId="9115" xr:uid="{00000000-0005-0000-0000-00009B230000}"/>
    <cellStyle name="Normal 23 7 5" xfId="9116" xr:uid="{00000000-0005-0000-0000-00009C230000}"/>
    <cellStyle name="Normal 23 7 5 2" xfId="9117" xr:uid="{00000000-0005-0000-0000-00009D230000}"/>
    <cellStyle name="Normal 23 7 6" xfId="9118" xr:uid="{00000000-0005-0000-0000-00009E230000}"/>
    <cellStyle name="Normal 23 7 6 2" xfId="9119" xr:uid="{00000000-0005-0000-0000-00009F230000}"/>
    <cellStyle name="Normal 23 7 7" xfId="9120" xr:uid="{00000000-0005-0000-0000-0000A0230000}"/>
    <cellStyle name="Normal 23 8" xfId="9121" xr:uid="{00000000-0005-0000-0000-0000A1230000}"/>
    <cellStyle name="Normal 23 8 2" xfId="9122" xr:uid="{00000000-0005-0000-0000-0000A2230000}"/>
    <cellStyle name="Normal 23 9" xfId="9123" xr:uid="{00000000-0005-0000-0000-0000A3230000}"/>
    <cellStyle name="Normal 23 9 2" xfId="9124" xr:uid="{00000000-0005-0000-0000-0000A4230000}"/>
    <cellStyle name="Normal 230" xfId="9125" xr:uid="{00000000-0005-0000-0000-0000A5230000}"/>
    <cellStyle name="Normal 230 2" xfId="9126" xr:uid="{00000000-0005-0000-0000-0000A6230000}"/>
    <cellStyle name="Normal 231" xfId="9127" xr:uid="{00000000-0005-0000-0000-0000A7230000}"/>
    <cellStyle name="Normal 231 2" xfId="9128" xr:uid="{00000000-0005-0000-0000-0000A8230000}"/>
    <cellStyle name="Normal 232" xfId="9129" xr:uid="{00000000-0005-0000-0000-0000A9230000}"/>
    <cellStyle name="Normal 232 2" xfId="9130" xr:uid="{00000000-0005-0000-0000-0000AA230000}"/>
    <cellStyle name="Normal 233" xfId="9131" xr:uid="{00000000-0005-0000-0000-0000AB230000}"/>
    <cellStyle name="Normal 233 2" xfId="9132" xr:uid="{00000000-0005-0000-0000-0000AC230000}"/>
    <cellStyle name="Normal 234" xfId="9133" xr:uid="{00000000-0005-0000-0000-0000AD230000}"/>
    <cellStyle name="Normal 234 2" xfId="9134" xr:uid="{00000000-0005-0000-0000-0000AE230000}"/>
    <cellStyle name="Normal 235" xfId="9135" xr:uid="{00000000-0005-0000-0000-0000AF230000}"/>
    <cellStyle name="Normal 235 2" xfId="9136" xr:uid="{00000000-0005-0000-0000-0000B0230000}"/>
    <cellStyle name="Normal 236" xfId="9137" xr:uid="{00000000-0005-0000-0000-0000B1230000}"/>
    <cellStyle name="Normal 236 2" xfId="9138" xr:uid="{00000000-0005-0000-0000-0000B2230000}"/>
    <cellStyle name="Normal 237" xfId="9139" xr:uid="{00000000-0005-0000-0000-0000B3230000}"/>
    <cellStyle name="Normal 237 2" xfId="9140" xr:uid="{00000000-0005-0000-0000-0000B4230000}"/>
    <cellStyle name="Normal 238" xfId="9141" xr:uid="{00000000-0005-0000-0000-0000B5230000}"/>
    <cellStyle name="Normal 238 2" xfId="9142" xr:uid="{00000000-0005-0000-0000-0000B6230000}"/>
    <cellStyle name="Normal 239" xfId="9143" xr:uid="{00000000-0005-0000-0000-0000B7230000}"/>
    <cellStyle name="Normal 239 2" xfId="9144" xr:uid="{00000000-0005-0000-0000-0000B8230000}"/>
    <cellStyle name="Normal 24" xfId="9145" xr:uid="{00000000-0005-0000-0000-0000B9230000}"/>
    <cellStyle name="Normal 24 10" xfId="9146" xr:uid="{00000000-0005-0000-0000-0000BA230000}"/>
    <cellStyle name="Normal 24 10 2" xfId="9147" xr:uid="{00000000-0005-0000-0000-0000BB230000}"/>
    <cellStyle name="Normal 24 11" xfId="9148" xr:uid="{00000000-0005-0000-0000-0000BC230000}"/>
    <cellStyle name="Normal 24 11 2" xfId="9149" xr:uid="{00000000-0005-0000-0000-0000BD230000}"/>
    <cellStyle name="Normal 24 12" xfId="9150" xr:uid="{00000000-0005-0000-0000-0000BE230000}"/>
    <cellStyle name="Normal 24 12 2" xfId="9151" xr:uid="{00000000-0005-0000-0000-0000BF230000}"/>
    <cellStyle name="Normal 24 13" xfId="9152" xr:uid="{00000000-0005-0000-0000-0000C0230000}"/>
    <cellStyle name="Normal 24 13 2" xfId="9153" xr:uid="{00000000-0005-0000-0000-0000C1230000}"/>
    <cellStyle name="Normal 24 14" xfId="9154" xr:uid="{00000000-0005-0000-0000-0000C2230000}"/>
    <cellStyle name="Normal 24 14 2" xfId="9155" xr:uid="{00000000-0005-0000-0000-0000C3230000}"/>
    <cellStyle name="Normal 24 15" xfId="9156" xr:uid="{00000000-0005-0000-0000-0000C4230000}"/>
    <cellStyle name="Normal 24 15 2" xfId="9157" xr:uid="{00000000-0005-0000-0000-0000C5230000}"/>
    <cellStyle name="Normal 24 16" xfId="9158" xr:uid="{00000000-0005-0000-0000-0000C6230000}"/>
    <cellStyle name="Normal 24 16 2" xfId="9159" xr:uid="{00000000-0005-0000-0000-0000C7230000}"/>
    <cellStyle name="Normal 24 17" xfId="9160" xr:uid="{00000000-0005-0000-0000-0000C8230000}"/>
    <cellStyle name="Normal 24 17 2" xfId="9161" xr:uid="{00000000-0005-0000-0000-0000C9230000}"/>
    <cellStyle name="Normal 24 18" xfId="9162" xr:uid="{00000000-0005-0000-0000-0000CA230000}"/>
    <cellStyle name="Normal 24 18 2" xfId="9163" xr:uid="{00000000-0005-0000-0000-0000CB230000}"/>
    <cellStyle name="Normal 24 19" xfId="9164" xr:uid="{00000000-0005-0000-0000-0000CC230000}"/>
    <cellStyle name="Normal 24 2" xfId="9165" xr:uid="{00000000-0005-0000-0000-0000CD230000}"/>
    <cellStyle name="Normal 24 2 2" xfId="9166" xr:uid="{00000000-0005-0000-0000-0000CE230000}"/>
    <cellStyle name="Normal 24 2 2 2" xfId="9167" xr:uid="{00000000-0005-0000-0000-0000CF230000}"/>
    <cellStyle name="Normal 24 2 3" xfId="9168" xr:uid="{00000000-0005-0000-0000-0000D0230000}"/>
    <cellStyle name="Normal 24 2 3 2" xfId="9169" xr:uid="{00000000-0005-0000-0000-0000D1230000}"/>
    <cellStyle name="Normal 24 2 4" xfId="9170" xr:uid="{00000000-0005-0000-0000-0000D2230000}"/>
    <cellStyle name="Normal 24 2 4 2" xfId="9171" xr:uid="{00000000-0005-0000-0000-0000D3230000}"/>
    <cellStyle name="Normal 24 2 5" xfId="9172" xr:uid="{00000000-0005-0000-0000-0000D4230000}"/>
    <cellStyle name="Normal 24 2 5 2" xfId="9173" xr:uid="{00000000-0005-0000-0000-0000D5230000}"/>
    <cellStyle name="Normal 24 2 6" xfId="9174" xr:uid="{00000000-0005-0000-0000-0000D6230000}"/>
    <cellStyle name="Normal 24 2 6 2" xfId="9175" xr:uid="{00000000-0005-0000-0000-0000D7230000}"/>
    <cellStyle name="Normal 24 2 7" xfId="9176" xr:uid="{00000000-0005-0000-0000-0000D8230000}"/>
    <cellStyle name="Normal 24 20" xfId="9177" xr:uid="{00000000-0005-0000-0000-0000D9230000}"/>
    <cellStyle name="Normal 24 3" xfId="9178" xr:uid="{00000000-0005-0000-0000-0000DA230000}"/>
    <cellStyle name="Normal 24 3 2" xfId="9179" xr:uid="{00000000-0005-0000-0000-0000DB230000}"/>
    <cellStyle name="Normal 24 3 2 2" xfId="9180" xr:uid="{00000000-0005-0000-0000-0000DC230000}"/>
    <cellStyle name="Normal 24 3 3" xfId="9181" xr:uid="{00000000-0005-0000-0000-0000DD230000}"/>
    <cellStyle name="Normal 24 3 3 2" xfId="9182" xr:uid="{00000000-0005-0000-0000-0000DE230000}"/>
    <cellStyle name="Normal 24 3 4" xfId="9183" xr:uid="{00000000-0005-0000-0000-0000DF230000}"/>
    <cellStyle name="Normal 24 3 4 2" xfId="9184" xr:uid="{00000000-0005-0000-0000-0000E0230000}"/>
    <cellStyle name="Normal 24 3 5" xfId="9185" xr:uid="{00000000-0005-0000-0000-0000E1230000}"/>
    <cellStyle name="Normal 24 3 5 2" xfId="9186" xr:uid="{00000000-0005-0000-0000-0000E2230000}"/>
    <cellStyle name="Normal 24 3 6" xfId="9187" xr:uid="{00000000-0005-0000-0000-0000E3230000}"/>
    <cellStyle name="Normal 24 3 6 2" xfId="9188" xr:uid="{00000000-0005-0000-0000-0000E4230000}"/>
    <cellStyle name="Normal 24 3 7" xfId="9189" xr:uid="{00000000-0005-0000-0000-0000E5230000}"/>
    <cellStyle name="Normal 24 4" xfId="9190" xr:uid="{00000000-0005-0000-0000-0000E6230000}"/>
    <cellStyle name="Normal 24 4 2" xfId="9191" xr:uid="{00000000-0005-0000-0000-0000E7230000}"/>
    <cellStyle name="Normal 24 4 2 2" xfId="9192" xr:uid="{00000000-0005-0000-0000-0000E8230000}"/>
    <cellStyle name="Normal 24 4 3" xfId="9193" xr:uid="{00000000-0005-0000-0000-0000E9230000}"/>
    <cellStyle name="Normal 24 4 3 2" xfId="9194" xr:uid="{00000000-0005-0000-0000-0000EA230000}"/>
    <cellStyle name="Normal 24 4 4" xfId="9195" xr:uid="{00000000-0005-0000-0000-0000EB230000}"/>
    <cellStyle name="Normal 24 4 4 2" xfId="9196" xr:uid="{00000000-0005-0000-0000-0000EC230000}"/>
    <cellStyle name="Normal 24 4 5" xfId="9197" xr:uid="{00000000-0005-0000-0000-0000ED230000}"/>
    <cellStyle name="Normal 24 4 5 2" xfId="9198" xr:uid="{00000000-0005-0000-0000-0000EE230000}"/>
    <cellStyle name="Normal 24 4 6" xfId="9199" xr:uid="{00000000-0005-0000-0000-0000EF230000}"/>
    <cellStyle name="Normal 24 4 6 2" xfId="9200" xr:uid="{00000000-0005-0000-0000-0000F0230000}"/>
    <cellStyle name="Normal 24 4 7" xfId="9201" xr:uid="{00000000-0005-0000-0000-0000F1230000}"/>
    <cellStyle name="Normal 24 4 8" xfId="9202" xr:uid="{00000000-0005-0000-0000-0000F2230000}"/>
    <cellStyle name="Normal 24 5" xfId="9203" xr:uid="{00000000-0005-0000-0000-0000F3230000}"/>
    <cellStyle name="Normal 24 5 2" xfId="9204" xr:uid="{00000000-0005-0000-0000-0000F4230000}"/>
    <cellStyle name="Normal 24 5 2 2" xfId="9205" xr:uid="{00000000-0005-0000-0000-0000F5230000}"/>
    <cellStyle name="Normal 24 5 3" xfId="9206" xr:uid="{00000000-0005-0000-0000-0000F6230000}"/>
    <cellStyle name="Normal 24 5 3 2" xfId="9207" xr:uid="{00000000-0005-0000-0000-0000F7230000}"/>
    <cellStyle name="Normal 24 5 4" xfId="9208" xr:uid="{00000000-0005-0000-0000-0000F8230000}"/>
    <cellStyle name="Normal 24 5 4 2" xfId="9209" xr:uid="{00000000-0005-0000-0000-0000F9230000}"/>
    <cellStyle name="Normal 24 5 5" xfId="9210" xr:uid="{00000000-0005-0000-0000-0000FA230000}"/>
    <cellStyle name="Normal 24 5 5 2" xfId="9211" xr:uid="{00000000-0005-0000-0000-0000FB230000}"/>
    <cellStyle name="Normal 24 5 6" xfId="9212" xr:uid="{00000000-0005-0000-0000-0000FC230000}"/>
    <cellStyle name="Normal 24 5 6 2" xfId="9213" xr:uid="{00000000-0005-0000-0000-0000FD230000}"/>
    <cellStyle name="Normal 24 5 7" xfId="9214" xr:uid="{00000000-0005-0000-0000-0000FE230000}"/>
    <cellStyle name="Normal 24 6" xfId="9215" xr:uid="{00000000-0005-0000-0000-0000FF230000}"/>
    <cellStyle name="Normal 24 6 2" xfId="9216" xr:uid="{00000000-0005-0000-0000-000000240000}"/>
    <cellStyle name="Normal 24 6 2 2" xfId="9217" xr:uid="{00000000-0005-0000-0000-000001240000}"/>
    <cellStyle name="Normal 24 6 3" xfId="9218" xr:uid="{00000000-0005-0000-0000-000002240000}"/>
    <cellStyle name="Normal 24 6 3 2" xfId="9219" xr:uid="{00000000-0005-0000-0000-000003240000}"/>
    <cellStyle name="Normal 24 6 4" xfId="9220" xr:uid="{00000000-0005-0000-0000-000004240000}"/>
    <cellStyle name="Normal 24 6 4 2" xfId="9221" xr:uid="{00000000-0005-0000-0000-000005240000}"/>
    <cellStyle name="Normal 24 6 5" xfId="9222" xr:uid="{00000000-0005-0000-0000-000006240000}"/>
    <cellStyle name="Normal 24 6 5 2" xfId="9223" xr:uid="{00000000-0005-0000-0000-000007240000}"/>
    <cellStyle name="Normal 24 6 6" xfId="9224" xr:uid="{00000000-0005-0000-0000-000008240000}"/>
    <cellStyle name="Normal 24 6 6 2" xfId="9225" xr:uid="{00000000-0005-0000-0000-000009240000}"/>
    <cellStyle name="Normal 24 6 7" xfId="9226" xr:uid="{00000000-0005-0000-0000-00000A240000}"/>
    <cellStyle name="Normal 24 7" xfId="9227" xr:uid="{00000000-0005-0000-0000-00000B240000}"/>
    <cellStyle name="Normal 24 7 2" xfId="9228" xr:uid="{00000000-0005-0000-0000-00000C240000}"/>
    <cellStyle name="Normal 24 7 2 2" xfId="9229" xr:uid="{00000000-0005-0000-0000-00000D240000}"/>
    <cellStyle name="Normal 24 7 3" xfId="9230" xr:uid="{00000000-0005-0000-0000-00000E240000}"/>
    <cellStyle name="Normal 24 7 3 2" xfId="9231" xr:uid="{00000000-0005-0000-0000-00000F240000}"/>
    <cellStyle name="Normal 24 7 4" xfId="9232" xr:uid="{00000000-0005-0000-0000-000010240000}"/>
    <cellStyle name="Normal 24 7 4 2" xfId="9233" xr:uid="{00000000-0005-0000-0000-000011240000}"/>
    <cellStyle name="Normal 24 7 5" xfId="9234" xr:uid="{00000000-0005-0000-0000-000012240000}"/>
    <cellStyle name="Normal 24 7 5 2" xfId="9235" xr:uid="{00000000-0005-0000-0000-000013240000}"/>
    <cellStyle name="Normal 24 7 6" xfId="9236" xr:uid="{00000000-0005-0000-0000-000014240000}"/>
    <cellStyle name="Normal 24 7 6 2" xfId="9237" xr:uid="{00000000-0005-0000-0000-000015240000}"/>
    <cellStyle name="Normal 24 7 7" xfId="9238" xr:uid="{00000000-0005-0000-0000-000016240000}"/>
    <cellStyle name="Normal 24 8" xfId="9239" xr:uid="{00000000-0005-0000-0000-000017240000}"/>
    <cellStyle name="Normal 24 8 2" xfId="9240" xr:uid="{00000000-0005-0000-0000-000018240000}"/>
    <cellStyle name="Normal 24 9" xfId="9241" xr:uid="{00000000-0005-0000-0000-000019240000}"/>
    <cellStyle name="Normal 24 9 2" xfId="9242" xr:uid="{00000000-0005-0000-0000-00001A240000}"/>
    <cellStyle name="Normal 240" xfId="9243" xr:uid="{00000000-0005-0000-0000-00001B240000}"/>
    <cellStyle name="Normal 240 2" xfId="9244" xr:uid="{00000000-0005-0000-0000-00001C240000}"/>
    <cellStyle name="Normal 241" xfId="9245" xr:uid="{00000000-0005-0000-0000-00001D240000}"/>
    <cellStyle name="Normal 241 2" xfId="9246" xr:uid="{00000000-0005-0000-0000-00001E240000}"/>
    <cellStyle name="Normal 242" xfId="9247" xr:uid="{00000000-0005-0000-0000-00001F240000}"/>
    <cellStyle name="Normal 242 2" xfId="9248" xr:uid="{00000000-0005-0000-0000-000020240000}"/>
    <cellStyle name="Normal 243" xfId="9249" xr:uid="{00000000-0005-0000-0000-000021240000}"/>
    <cellStyle name="Normal 243 2" xfId="9250" xr:uid="{00000000-0005-0000-0000-000022240000}"/>
    <cellStyle name="Normal 244" xfId="9251" xr:uid="{00000000-0005-0000-0000-000023240000}"/>
    <cellStyle name="Normal 244 2" xfId="9252" xr:uid="{00000000-0005-0000-0000-000024240000}"/>
    <cellStyle name="Normal 245" xfId="9253" xr:uid="{00000000-0005-0000-0000-000025240000}"/>
    <cellStyle name="Normal 245 2" xfId="9254" xr:uid="{00000000-0005-0000-0000-000026240000}"/>
    <cellStyle name="Normal 246" xfId="9255" xr:uid="{00000000-0005-0000-0000-000027240000}"/>
    <cellStyle name="Normal 246 2" xfId="9256" xr:uid="{00000000-0005-0000-0000-000028240000}"/>
    <cellStyle name="Normal 247" xfId="9257" xr:uid="{00000000-0005-0000-0000-000029240000}"/>
    <cellStyle name="Normal 247 2" xfId="9258" xr:uid="{00000000-0005-0000-0000-00002A240000}"/>
    <cellStyle name="Normal 248" xfId="9259" xr:uid="{00000000-0005-0000-0000-00002B240000}"/>
    <cellStyle name="Normal 248 2" xfId="9260" xr:uid="{00000000-0005-0000-0000-00002C240000}"/>
    <cellStyle name="Normal 249" xfId="9261" xr:uid="{00000000-0005-0000-0000-00002D240000}"/>
    <cellStyle name="Normal 249 2" xfId="9262" xr:uid="{00000000-0005-0000-0000-00002E240000}"/>
    <cellStyle name="Normal 25" xfId="9263" xr:uid="{00000000-0005-0000-0000-00002F240000}"/>
    <cellStyle name="Normal 25 10" xfId="9264" xr:uid="{00000000-0005-0000-0000-000030240000}"/>
    <cellStyle name="Normal 25 10 2" xfId="9265" xr:uid="{00000000-0005-0000-0000-000031240000}"/>
    <cellStyle name="Normal 25 11" xfId="9266" xr:uid="{00000000-0005-0000-0000-000032240000}"/>
    <cellStyle name="Normal 25 11 2" xfId="9267" xr:uid="{00000000-0005-0000-0000-000033240000}"/>
    <cellStyle name="Normal 25 12" xfId="9268" xr:uid="{00000000-0005-0000-0000-000034240000}"/>
    <cellStyle name="Normal 25 12 2" xfId="9269" xr:uid="{00000000-0005-0000-0000-000035240000}"/>
    <cellStyle name="Normal 25 13" xfId="9270" xr:uid="{00000000-0005-0000-0000-000036240000}"/>
    <cellStyle name="Normal 25 13 2" xfId="9271" xr:uid="{00000000-0005-0000-0000-000037240000}"/>
    <cellStyle name="Normal 25 14" xfId="9272" xr:uid="{00000000-0005-0000-0000-000038240000}"/>
    <cellStyle name="Normal 25 14 2" xfId="9273" xr:uid="{00000000-0005-0000-0000-000039240000}"/>
    <cellStyle name="Normal 25 15" xfId="9274" xr:uid="{00000000-0005-0000-0000-00003A240000}"/>
    <cellStyle name="Normal 25 15 2" xfId="9275" xr:uid="{00000000-0005-0000-0000-00003B240000}"/>
    <cellStyle name="Normal 25 16" xfId="9276" xr:uid="{00000000-0005-0000-0000-00003C240000}"/>
    <cellStyle name="Normal 25 16 2" xfId="9277" xr:uid="{00000000-0005-0000-0000-00003D240000}"/>
    <cellStyle name="Normal 25 17" xfId="9278" xr:uid="{00000000-0005-0000-0000-00003E240000}"/>
    <cellStyle name="Normal 25 17 2" xfId="9279" xr:uid="{00000000-0005-0000-0000-00003F240000}"/>
    <cellStyle name="Normal 25 18" xfId="9280" xr:uid="{00000000-0005-0000-0000-000040240000}"/>
    <cellStyle name="Normal 25 18 2" xfId="9281" xr:uid="{00000000-0005-0000-0000-000041240000}"/>
    <cellStyle name="Normal 25 19" xfId="9282" xr:uid="{00000000-0005-0000-0000-000042240000}"/>
    <cellStyle name="Normal 25 2" xfId="9283" xr:uid="{00000000-0005-0000-0000-000043240000}"/>
    <cellStyle name="Normal 25 2 2" xfId="9284" xr:uid="{00000000-0005-0000-0000-000044240000}"/>
    <cellStyle name="Normal 25 2 2 2" xfId="9285" xr:uid="{00000000-0005-0000-0000-000045240000}"/>
    <cellStyle name="Normal 25 2 3" xfId="9286" xr:uid="{00000000-0005-0000-0000-000046240000}"/>
    <cellStyle name="Normal 25 2 3 2" xfId="9287" xr:uid="{00000000-0005-0000-0000-000047240000}"/>
    <cellStyle name="Normal 25 2 4" xfId="9288" xr:uid="{00000000-0005-0000-0000-000048240000}"/>
    <cellStyle name="Normal 25 2 4 2" xfId="9289" xr:uid="{00000000-0005-0000-0000-000049240000}"/>
    <cellStyle name="Normal 25 2 5" xfId="9290" xr:uid="{00000000-0005-0000-0000-00004A240000}"/>
    <cellStyle name="Normal 25 2 5 2" xfId="9291" xr:uid="{00000000-0005-0000-0000-00004B240000}"/>
    <cellStyle name="Normal 25 2 6" xfId="9292" xr:uid="{00000000-0005-0000-0000-00004C240000}"/>
    <cellStyle name="Normal 25 2 6 2" xfId="9293" xr:uid="{00000000-0005-0000-0000-00004D240000}"/>
    <cellStyle name="Normal 25 2 7" xfId="9294" xr:uid="{00000000-0005-0000-0000-00004E240000}"/>
    <cellStyle name="Normal 25 20" xfId="9295" xr:uid="{00000000-0005-0000-0000-00004F240000}"/>
    <cellStyle name="Normal 25 21" xfId="9296" xr:uid="{00000000-0005-0000-0000-000050240000}"/>
    <cellStyle name="Normal 25 3" xfId="9297" xr:uid="{00000000-0005-0000-0000-000051240000}"/>
    <cellStyle name="Normal 25 3 2" xfId="9298" xr:uid="{00000000-0005-0000-0000-000052240000}"/>
    <cellStyle name="Normal 25 3 2 2" xfId="9299" xr:uid="{00000000-0005-0000-0000-000053240000}"/>
    <cellStyle name="Normal 25 3 3" xfId="9300" xr:uid="{00000000-0005-0000-0000-000054240000}"/>
    <cellStyle name="Normal 25 3 3 2" xfId="9301" xr:uid="{00000000-0005-0000-0000-000055240000}"/>
    <cellStyle name="Normal 25 3 4" xfId="9302" xr:uid="{00000000-0005-0000-0000-000056240000}"/>
    <cellStyle name="Normal 25 3 4 2" xfId="9303" xr:uid="{00000000-0005-0000-0000-000057240000}"/>
    <cellStyle name="Normal 25 3 5" xfId="9304" xr:uid="{00000000-0005-0000-0000-000058240000}"/>
    <cellStyle name="Normal 25 3 5 2" xfId="9305" xr:uid="{00000000-0005-0000-0000-000059240000}"/>
    <cellStyle name="Normal 25 3 6" xfId="9306" xr:uid="{00000000-0005-0000-0000-00005A240000}"/>
    <cellStyle name="Normal 25 3 6 2" xfId="9307" xr:uid="{00000000-0005-0000-0000-00005B240000}"/>
    <cellStyle name="Normal 25 3 7" xfId="9308" xr:uid="{00000000-0005-0000-0000-00005C240000}"/>
    <cellStyle name="Normal 25 4" xfId="9309" xr:uid="{00000000-0005-0000-0000-00005D240000}"/>
    <cellStyle name="Normal 25 4 2" xfId="9310" xr:uid="{00000000-0005-0000-0000-00005E240000}"/>
    <cellStyle name="Normal 25 4 2 2" xfId="9311" xr:uid="{00000000-0005-0000-0000-00005F240000}"/>
    <cellStyle name="Normal 25 4 3" xfId="9312" xr:uid="{00000000-0005-0000-0000-000060240000}"/>
    <cellStyle name="Normal 25 4 3 2" xfId="9313" xr:uid="{00000000-0005-0000-0000-000061240000}"/>
    <cellStyle name="Normal 25 4 4" xfId="9314" xr:uid="{00000000-0005-0000-0000-000062240000}"/>
    <cellStyle name="Normal 25 4 4 2" xfId="9315" xr:uid="{00000000-0005-0000-0000-000063240000}"/>
    <cellStyle name="Normal 25 4 5" xfId="9316" xr:uid="{00000000-0005-0000-0000-000064240000}"/>
    <cellStyle name="Normal 25 4 5 2" xfId="9317" xr:uid="{00000000-0005-0000-0000-000065240000}"/>
    <cellStyle name="Normal 25 4 6" xfId="9318" xr:uid="{00000000-0005-0000-0000-000066240000}"/>
    <cellStyle name="Normal 25 4 6 2" xfId="9319" xr:uid="{00000000-0005-0000-0000-000067240000}"/>
    <cellStyle name="Normal 25 4 7" xfId="9320" xr:uid="{00000000-0005-0000-0000-000068240000}"/>
    <cellStyle name="Normal 25 4 8" xfId="9321" xr:uid="{00000000-0005-0000-0000-000069240000}"/>
    <cellStyle name="Normal 25 5" xfId="9322" xr:uid="{00000000-0005-0000-0000-00006A240000}"/>
    <cellStyle name="Normal 25 5 2" xfId="9323" xr:uid="{00000000-0005-0000-0000-00006B240000}"/>
    <cellStyle name="Normal 25 5 2 2" xfId="9324" xr:uid="{00000000-0005-0000-0000-00006C240000}"/>
    <cellStyle name="Normal 25 5 3" xfId="9325" xr:uid="{00000000-0005-0000-0000-00006D240000}"/>
    <cellStyle name="Normal 25 5 3 2" xfId="9326" xr:uid="{00000000-0005-0000-0000-00006E240000}"/>
    <cellStyle name="Normal 25 5 4" xfId="9327" xr:uid="{00000000-0005-0000-0000-00006F240000}"/>
    <cellStyle name="Normal 25 5 4 2" xfId="9328" xr:uid="{00000000-0005-0000-0000-000070240000}"/>
    <cellStyle name="Normal 25 5 5" xfId="9329" xr:uid="{00000000-0005-0000-0000-000071240000}"/>
    <cellStyle name="Normal 25 5 5 2" xfId="9330" xr:uid="{00000000-0005-0000-0000-000072240000}"/>
    <cellStyle name="Normal 25 5 6" xfId="9331" xr:uid="{00000000-0005-0000-0000-000073240000}"/>
    <cellStyle name="Normal 25 5 6 2" xfId="9332" xr:uid="{00000000-0005-0000-0000-000074240000}"/>
    <cellStyle name="Normal 25 5 7" xfId="9333" xr:uid="{00000000-0005-0000-0000-000075240000}"/>
    <cellStyle name="Normal 25 6" xfId="9334" xr:uid="{00000000-0005-0000-0000-000076240000}"/>
    <cellStyle name="Normal 25 6 2" xfId="9335" xr:uid="{00000000-0005-0000-0000-000077240000}"/>
    <cellStyle name="Normal 25 6 2 2" xfId="9336" xr:uid="{00000000-0005-0000-0000-000078240000}"/>
    <cellStyle name="Normal 25 6 3" xfId="9337" xr:uid="{00000000-0005-0000-0000-000079240000}"/>
    <cellStyle name="Normal 25 6 3 2" xfId="9338" xr:uid="{00000000-0005-0000-0000-00007A240000}"/>
    <cellStyle name="Normal 25 6 4" xfId="9339" xr:uid="{00000000-0005-0000-0000-00007B240000}"/>
    <cellStyle name="Normal 25 6 4 2" xfId="9340" xr:uid="{00000000-0005-0000-0000-00007C240000}"/>
    <cellStyle name="Normal 25 6 5" xfId="9341" xr:uid="{00000000-0005-0000-0000-00007D240000}"/>
    <cellStyle name="Normal 25 6 5 2" xfId="9342" xr:uid="{00000000-0005-0000-0000-00007E240000}"/>
    <cellStyle name="Normal 25 6 6" xfId="9343" xr:uid="{00000000-0005-0000-0000-00007F240000}"/>
    <cellStyle name="Normal 25 6 6 2" xfId="9344" xr:uid="{00000000-0005-0000-0000-000080240000}"/>
    <cellStyle name="Normal 25 6 7" xfId="9345" xr:uid="{00000000-0005-0000-0000-000081240000}"/>
    <cellStyle name="Normal 25 7" xfId="9346" xr:uid="{00000000-0005-0000-0000-000082240000}"/>
    <cellStyle name="Normal 25 7 2" xfId="9347" xr:uid="{00000000-0005-0000-0000-000083240000}"/>
    <cellStyle name="Normal 25 7 2 2" xfId="9348" xr:uid="{00000000-0005-0000-0000-000084240000}"/>
    <cellStyle name="Normal 25 7 3" xfId="9349" xr:uid="{00000000-0005-0000-0000-000085240000}"/>
    <cellStyle name="Normal 25 7 3 2" xfId="9350" xr:uid="{00000000-0005-0000-0000-000086240000}"/>
    <cellStyle name="Normal 25 7 4" xfId="9351" xr:uid="{00000000-0005-0000-0000-000087240000}"/>
    <cellStyle name="Normal 25 7 4 2" xfId="9352" xr:uid="{00000000-0005-0000-0000-000088240000}"/>
    <cellStyle name="Normal 25 7 5" xfId="9353" xr:uid="{00000000-0005-0000-0000-000089240000}"/>
    <cellStyle name="Normal 25 7 5 2" xfId="9354" xr:uid="{00000000-0005-0000-0000-00008A240000}"/>
    <cellStyle name="Normal 25 7 6" xfId="9355" xr:uid="{00000000-0005-0000-0000-00008B240000}"/>
    <cellStyle name="Normal 25 7 6 2" xfId="9356" xr:uid="{00000000-0005-0000-0000-00008C240000}"/>
    <cellStyle name="Normal 25 7 7" xfId="9357" xr:uid="{00000000-0005-0000-0000-00008D240000}"/>
    <cellStyle name="Normal 25 8" xfId="9358" xr:uid="{00000000-0005-0000-0000-00008E240000}"/>
    <cellStyle name="Normal 25 8 2" xfId="9359" xr:uid="{00000000-0005-0000-0000-00008F240000}"/>
    <cellStyle name="Normal 25 9" xfId="9360" xr:uid="{00000000-0005-0000-0000-000090240000}"/>
    <cellStyle name="Normal 25 9 2" xfId="9361" xr:uid="{00000000-0005-0000-0000-000091240000}"/>
    <cellStyle name="Normal 250" xfId="9362" xr:uid="{00000000-0005-0000-0000-000092240000}"/>
    <cellStyle name="Normal 250 2" xfId="9363" xr:uid="{00000000-0005-0000-0000-000093240000}"/>
    <cellStyle name="Normal 251" xfId="9364" xr:uid="{00000000-0005-0000-0000-000094240000}"/>
    <cellStyle name="Normal 251 2" xfId="9365" xr:uid="{00000000-0005-0000-0000-000095240000}"/>
    <cellStyle name="Normal 252" xfId="9366" xr:uid="{00000000-0005-0000-0000-000096240000}"/>
    <cellStyle name="Normal 252 2" xfId="9367" xr:uid="{00000000-0005-0000-0000-000097240000}"/>
    <cellStyle name="Normal 253" xfId="9368" xr:uid="{00000000-0005-0000-0000-000098240000}"/>
    <cellStyle name="Normal 253 2" xfId="9369" xr:uid="{00000000-0005-0000-0000-000099240000}"/>
    <cellStyle name="Normal 254" xfId="9370" xr:uid="{00000000-0005-0000-0000-00009A240000}"/>
    <cellStyle name="Normal 254 2" xfId="9371" xr:uid="{00000000-0005-0000-0000-00009B240000}"/>
    <cellStyle name="Normal 255" xfId="9372" xr:uid="{00000000-0005-0000-0000-00009C240000}"/>
    <cellStyle name="Normal 255 2" xfId="9373" xr:uid="{00000000-0005-0000-0000-00009D240000}"/>
    <cellStyle name="Normal 256" xfId="9374" xr:uid="{00000000-0005-0000-0000-00009E240000}"/>
    <cellStyle name="Normal 256 2" xfId="9375" xr:uid="{00000000-0005-0000-0000-00009F240000}"/>
    <cellStyle name="Normal 257" xfId="9376" xr:uid="{00000000-0005-0000-0000-0000A0240000}"/>
    <cellStyle name="Normal 257 2" xfId="9377" xr:uid="{00000000-0005-0000-0000-0000A1240000}"/>
    <cellStyle name="Normal 258" xfId="9378" xr:uid="{00000000-0005-0000-0000-0000A2240000}"/>
    <cellStyle name="Normal 258 2" xfId="9379" xr:uid="{00000000-0005-0000-0000-0000A3240000}"/>
    <cellStyle name="Normal 259" xfId="9380" xr:uid="{00000000-0005-0000-0000-0000A4240000}"/>
    <cellStyle name="Normal 259 2" xfId="9381" xr:uid="{00000000-0005-0000-0000-0000A5240000}"/>
    <cellStyle name="Normal 26" xfId="9382" xr:uid="{00000000-0005-0000-0000-0000A6240000}"/>
    <cellStyle name="Normal 26 10" xfId="9383" xr:uid="{00000000-0005-0000-0000-0000A7240000}"/>
    <cellStyle name="Normal 26 10 2" xfId="9384" xr:uid="{00000000-0005-0000-0000-0000A8240000}"/>
    <cellStyle name="Normal 26 11" xfId="9385" xr:uid="{00000000-0005-0000-0000-0000A9240000}"/>
    <cellStyle name="Normal 26 11 2" xfId="9386" xr:uid="{00000000-0005-0000-0000-0000AA240000}"/>
    <cellStyle name="Normal 26 12" xfId="9387" xr:uid="{00000000-0005-0000-0000-0000AB240000}"/>
    <cellStyle name="Normal 26 12 2" xfId="9388" xr:uid="{00000000-0005-0000-0000-0000AC240000}"/>
    <cellStyle name="Normal 26 13" xfId="9389" xr:uid="{00000000-0005-0000-0000-0000AD240000}"/>
    <cellStyle name="Normal 26 13 2" xfId="9390" xr:uid="{00000000-0005-0000-0000-0000AE240000}"/>
    <cellStyle name="Normal 26 14" xfId="9391" xr:uid="{00000000-0005-0000-0000-0000AF240000}"/>
    <cellStyle name="Normal 26 14 2" xfId="9392" xr:uid="{00000000-0005-0000-0000-0000B0240000}"/>
    <cellStyle name="Normal 26 15" xfId="9393" xr:uid="{00000000-0005-0000-0000-0000B1240000}"/>
    <cellStyle name="Normal 26 15 2" xfId="9394" xr:uid="{00000000-0005-0000-0000-0000B2240000}"/>
    <cellStyle name="Normal 26 16" xfId="9395" xr:uid="{00000000-0005-0000-0000-0000B3240000}"/>
    <cellStyle name="Normal 26 16 2" xfId="9396" xr:uid="{00000000-0005-0000-0000-0000B4240000}"/>
    <cellStyle name="Normal 26 17" xfId="9397" xr:uid="{00000000-0005-0000-0000-0000B5240000}"/>
    <cellStyle name="Normal 26 17 2" xfId="9398" xr:uid="{00000000-0005-0000-0000-0000B6240000}"/>
    <cellStyle name="Normal 26 18" xfId="9399" xr:uid="{00000000-0005-0000-0000-0000B7240000}"/>
    <cellStyle name="Normal 26 18 2" xfId="9400" xr:uid="{00000000-0005-0000-0000-0000B8240000}"/>
    <cellStyle name="Normal 26 19" xfId="9401" xr:uid="{00000000-0005-0000-0000-0000B9240000}"/>
    <cellStyle name="Normal 26 2" xfId="9402" xr:uid="{00000000-0005-0000-0000-0000BA240000}"/>
    <cellStyle name="Normal 26 2 2" xfId="9403" xr:uid="{00000000-0005-0000-0000-0000BB240000}"/>
    <cellStyle name="Normal 26 2 2 2" xfId="9404" xr:uid="{00000000-0005-0000-0000-0000BC240000}"/>
    <cellStyle name="Normal 26 2 3" xfId="9405" xr:uid="{00000000-0005-0000-0000-0000BD240000}"/>
    <cellStyle name="Normal 26 2 3 2" xfId="9406" xr:uid="{00000000-0005-0000-0000-0000BE240000}"/>
    <cellStyle name="Normal 26 2 4" xfId="9407" xr:uid="{00000000-0005-0000-0000-0000BF240000}"/>
    <cellStyle name="Normal 26 2 4 2" xfId="9408" xr:uid="{00000000-0005-0000-0000-0000C0240000}"/>
    <cellStyle name="Normal 26 2 5" xfId="9409" xr:uid="{00000000-0005-0000-0000-0000C1240000}"/>
    <cellStyle name="Normal 26 2 5 2" xfId="9410" xr:uid="{00000000-0005-0000-0000-0000C2240000}"/>
    <cellStyle name="Normal 26 2 6" xfId="9411" xr:uid="{00000000-0005-0000-0000-0000C3240000}"/>
    <cellStyle name="Normal 26 2 6 2" xfId="9412" xr:uid="{00000000-0005-0000-0000-0000C4240000}"/>
    <cellStyle name="Normal 26 2 7" xfId="9413" xr:uid="{00000000-0005-0000-0000-0000C5240000}"/>
    <cellStyle name="Normal 26 20" xfId="9414" xr:uid="{00000000-0005-0000-0000-0000C6240000}"/>
    <cellStyle name="Normal 26 21" xfId="9415" xr:uid="{00000000-0005-0000-0000-0000C7240000}"/>
    <cellStyle name="Normal 26 3" xfId="9416" xr:uid="{00000000-0005-0000-0000-0000C8240000}"/>
    <cellStyle name="Normal 26 3 2" xfId="9417" xr:uid="{00000000-0005-0000-0000-0000C9240000}"/>
    <cellStyle name="Normal 26 3 2 2" xfId="9418" xr:uid="{00000000-0005-0000-0000-0000CA240000}"/>
    <cellStyle name="Normal 26 3 3" xfId="9419" xr:uid="{00000000-0005-0000-0000-0000CB240000}"/>
    <cellStyle name="Normal 26 3 3 2" xfId="9420" xr:uid="{00000000-0005-0000-0000-0000CC240000}"/>
    <cellStyle name="Normal 26 3 4" xfId="9421" xr:uid="{00000000-0005-0000-0000-0000CD240000}"/>
    <cellStyle name="Normal 26 3 4 2" xfId="9422" xr:uid="{00000000-0005-0000-0000-0000CE240000}"/>
    <cellStyle name="Normal 26 3 5" xfId="9423" xr:uid="{00000000-0005-0000-0000-0000CF240000}"/>
    <cellStyle name="Normal 26 3 5 2" xfId="9424" xr:uid="{00000000-0005-0000-0000-0000D0240000}"/>
    <cellStyle name="Normal 26 3 6" xfId="9425" xr:uid="{00000000-0005-0000-0000-0000D1240000}"/>
    <cellStyle name="Normal 26 3 6 2" xfId="9426" xr:uid="{00000000-0005-0000-0000-0000D2240000}"/>
    <cellStyle name="Normal 26 3 7" xfId="9427" xr:uid="{00000000-0005-0000-0000-0000D3240000}"/>
    <cellStyle name="Normal 26 4" xfId="9428" xr:uid="{00000000-0005-0000-0000-0000D4240000}"/>
    <cellStyle name="Normal 26 4 2" xfId="9429" xr:uid="{00000000-0005-0000-0000-0000D5240000}"/>
    <cellStyle name="Normal 26 4 2 2" xfId="9430" xr:uid="{00000000-0005-0000-0000-0000D6240000}"/>
    <cellStyle name="Normal 26 4 3" xfId="9431" xr:uid="{00000000-0005-0000-0000-0000D7240000}"/>
    <cellStyle name="Normal 26 4 3 2" xfId="9432" xr:uid="{00000000-0005-0000-0000-0000D8240000}"/>
    <cellStyle name="Normal 26 4 4" xfId="9433" xr:uid="{00000000-0005-0000-0000-0000D9240000}"/>
    <cellStyle name="Normal 26 4 4 2" xfId="9434" xr:uid="{00000000-0005-0000-0000-0000DA240000}"/>
    <cellStyle name="Normal 26 4 5" xfId="9435" xr:uid="{00000000-0005-0000-0000-0000DB240000}"/>
    <cellStyle name="Normal 26 4 5 2" xfId="9436" xr:uid="{00000000-0005-0000-0000-0000DC240000}"/>
    <cellStyle name="Normal 26 4 6" xfId="9437" xr:uid="{00000000-0005-0000-0000-0000DD240000}"/>
    <cellStyle name="Normal 26 4 6 2" xfId="9438" xr:uid="{00000000-0005-0000-0000-0000DE240000}"/>
    <cellStyle name="Normal 26 4 7" xfId="9439" xr:uid="{00000000-0005-0000-0000-0000DF240000}"/>
    <cellStyle name="Normal 26 4 8" xfId="9440" xr:uid="{00000000-0005-0000-0000-0000E0240000}"/>
    <cellStyle name="Normal 26 5" xfId="9441" xr:uid="{00000000-0005-0000-0000-0000E1240000}"/>
    <cellStyle name="Normal 26 5 2" xfId="9442" xr:uid="{00000000-0005-0000-0000-0000E2240000}"/>
    <cellStyle name="Normal 26 5 2 2" xfId="9443" xr:uid="{00000000-0005-0000-0000-0000E3240000}"/>
    <cellStyle name="Normal 26 5 3" xfId="9444" xr:uid="{00000000-0005-0000-0000-0000E4240000}"/>
    <cellStyle name="Normal 26 5 3 2" xfId="9445" xr:uid="{00000000-0005-0000-0000-0000E5240000}"/>
    <cellStyle name="Normal 26 5 4" xfId="9446" xr:uid="{00000000-0005-0000-0000-0000E6240000}"/>
    <cellStyle name="Normal 26 5 4 2" xfId="9447" xr:uid="{00000000-0005-0000-0000-0000E7240000}"/>
    <cellStyle name="Normal 26 5 5" xfId="9448" xr:uid="{00000000-0005-0000-0000-0000E8240000}"/>
    <cellStyle name="Normal 26 5 5 2" xfId="9449" xr:uid="{00000000-0005-0000-0000-0000E9240000}"/>
    <cellStyle name="Normal 26 5 6" xfId="9450" xr:uid="{00000000-0005-0000-0000-0000EA240000}"/>
    <cellStyle name="Normal 26 5 6 2" xfId="9451" xr:uid="{00000000-0005-0000-0000-0000EB240000}"/>
    <cellStyle name="Normal 26 5 7" xfId="9452" xr:uid="{00000000-0005-0000-0000-0000EC240000}"/>
    <cellStyle name="Normal 26 6" xfId="9453" xr:uid="{00000000-0005-0000-0000-0000ED240000}"/>
    <cellStyle name="Normal 26 6 2" xfId="9454" xr:uid="{00000000-0005-0000-0000-0000EE240000}"/>
    <cellStyle name="Normal 26 6 2 2" xfId="9455" xr:uid="{00000000-0005-0000-0000-0000EF240000}"/>
    <cellStyle name="Normal 26 6 3" xfId="9456" xr:uid="{00000000-0005-0000-0000-0000F0240000}"/>
    <cellStyle name="Normal 26 6 3 2" xfId="9457" xr:uid="{00000000-0005-0000-0000-0000F1240000}"/>
    <cellStyle name="Normal 26 6 4" xfId="9458" xr:uid="{00000000-0005-0000-0000-0000F2240000}"/>
    <cellStyle name="Normal 26 6 4 2" xfId="9459" xr:uid="{00000000-0005-0000-0000-0000F3240000}"/>
    <cellStyle name="Normal 26 6 5" xfId="9460" xr:uid="{00000000-0005-0000-0000-0000F4240000}"/>
    <cellStyle name="Normal 26 6 5 2" xfId="9461" xr:uid="{00000000-0005-0000-0000-0000F5240000}"/>
    <cellStyle name="Normal 26 6 6" xfId="9462" xr:uid="{00000000-0005-0000-0000-0000F6240000}"/>
    <cellStyle name="Normal 26 6 6 2" xfId="9463" xr:uid="{00000000-0005-0000-0000-0000F7240000}"/>
    <cellStyle name="Normal 26 6 7" xfId="9464" xr:uid="{00000000-0005-0000-0000-0000F8240000}"/>
    <cellStyle name="Normal 26 7" xfId="9465" xr:uid="{00000000-0005-0000-0000-0000F9240000}"/>
    <cellStyle name="Normal 26 7 2" xfId="9466" xr:uid="{00000000-0005-0000-0000-0000FA240000}"/>
    <cellStyle name="Normal 26 7 2 2" xfId="9467" xr:uid="{00000000-0005-0000-0000-0000FB240000}"/>
    <cellStyle name="Normal 26 7 3" xfId="9468" xr:uid="{00000000-0005-0000-0000-0000FC240000}"/>
    <cellStyle name="Normal 26 7 3 2" xfId="9469" xr:uid="{00000000-0005-0000-0000-0000FD240000}"/>
    <cellStyle name="Normal 26 7 4" xfId="9470" xr:uid="{00000000-0005-0000-0000-0000FE240000}"/>
    <cellStyle name="Normal 26 7 4 2" xfId="9471" xr:uid="{00000000-0005-0000-0000-0000FF240000}"/>
    <cellStyle name="Normal 26 7 5" xfId="9472" xr:uid="{00000000-0005-0000-0000-000000250000}"/>
    <cellStyle name="Normal 26 7 5 2" xfId="9473" xr:uid="{00000000-0005-0000-0000-000001250000}"/>
    <cellStyle name="Normal 26 7 6" xfId="9474" xr:uid="{00000000-0005-0000-0000-000002250000}"/>
    <cellStyle name="Normal 26 7 6 2" xfId="9475" xr:uid="{00000000-0005-0000-0000-000003250000}"/>
    <cellStyle name="Normal 26 7 7" xfId="9476" xr:uid="{00000000-0005-0000-0000-000004250000}"/>
    <cellStyle name="Normal 26 8" xfId="9477" xr:uid="{00000000-0005-0000-0000-000005250000}"/>
    <cellStyle name="Normal 26 8 2" xfId="9478" xr:uid="{00000000-0005-0000-0000-000006250000}"/>
    <cellStyle name="Normal 26 9" xfId="9479" xr:uid="{00000000-0005-0000-0000-000007250000}"/>
    <cellStyle name="Normal 26 9 2" xfId="9480" xr:uid="{00000000-0005-0000-0000-000008250000}"/>
    <cellStyle name="Normal 260" xfId="9481" xr:uid="{00000000-0005-0000-0000-000009250000}"/>
    <cellStyle name="Normal 260 2" xfId="9482" xr:uid="{00000000-0005-0000-0000-00000A250000}"/>
    <cellStyle name="Normal 261" xfId="9483" xr:uid="{00000000-0005-0000-0000-00000B250000}"/>
    <cellStyle name="Normal 261 2" xfId="9484" xr:uid="{00000000-0005-0000-0000-00000C250000}"/>
    <cellStyle name="Normal 262" xfId="9485" xr:uid="{00000000-0005-0000-0000-00000D250000}"/>
    <cellStyle name="Normal 262 2" xfId="9486" xr:uid="{00000000-0005-0000-0000-00000E250000}"/>
    <cellStyle name="Normal 263" xfId="9487" xr:uid="{00000000-0005-0000-0000-00000F250000}"/>
    <cellStyle name="Normal 263 2" xfId="9488" xr:uid="{00000000-0005-0000-0000-000010250000}"/>
    <cellStyle name="Normal 264" xfId="9489" xr:uid="{00000000-0005-0000-0000-000011250000}"/>
    <cellStyle name="Normal 264 2" xfId="9490" xr:uid="{00000000-0005-0000-0000-000012250000}"/>
    <cellStyle name="Normal 265" xfId="9491" xr:uid="{00000000-0005-0000-0000-000013250000}"/>
    <cellStyle name="Normal 265 2" xfId="9492" xr:uid="{00000000-0005-0000-0000-000014250000}"/>
    <cellStyle name="Normal 266" xfId="9493" xr:uid="{00000000-0005-0000-0000-000015250000}"/>
    <cellStyle name="Normal 266 2" xfId="9494" xr:uid="{00000000-0005-0000-0000-000016250000}"/>
    <cellStyle name="Normal 267" xfId="9495" xr:uid="{00000000-0005-0000-0000-000017250000}"/>
    <cellStyle name="Normal 267 2" xfId="9496" xr:uid="{00000000-0005-0000-0000-000018250000}"/>
    <cellStyle name="Normal 268" xfId="9497" xr:uid="{00000000-0005-0000-0000-000019250000}"/>
    <cellStyle name="Normal 268 2" xfId="9498" xr:uid="{00000000-0005-0000-0000-00001A250000}"/>
    <cellStyle name="Normal 269" xfId="9499" xr:uid="{00000000-0005-0000-0000-00001B250000}"/>
    <cellStyle name="Normal 269 2" xfId="9500" xr:uid="{00000000-0005-0000-0000-00001C250000}"/>
    <cellStyle name="Normal 27" xfId="9501" xr:uid="{00000000-0005-0000-0000-00001D250000}"/>
    <cellStyle name="Normal 27 10" xfId="9502" xr:uid="{00000000-0005-0000-0000-00001E250000}"/>
    <cellStyle name="Normal 27 10 2" xfId="9503" xr:uid="{00000000-0005-0000-0000-00001F250000}"/>
    <cellStyle name="Normal 27 11" xfId="9504" xr:uid="{00000000-0005-0000-0000-000020250000}"/>
    <cellStyle name="Normal 27 11 2" xfId="9505" xr:uid="{00000000-0005-0000-0000-000021250000}"/>
    <cellStyle name="Normal 27 12" xfId="9506" xr:uid="{00000000-0005-0000-0000-000022250000}"/>
    <cellStyle name="Normal 27 12 2" xfId="9507" xr:uid="{00000000-0005-0000-0000-000023250000}"/>
    <cellStyle name="Normal 27 13" xfId="9508" xr:uid="{00000000-0005-0000-0000-000024250000}"/>
    <cellStyle name="Normal 27 13 2" xfId="9509" xr:uid="{00000000-0005-0000-0000-000025250000}"/>
    <cellStyle name="Normal 27 14" xfId="9510" xr:uid="{00000000-0005-0000-0000-000026250000}"/>
    <cellStyle name="Normal 27 14 2" xfId="9511" xr:uid="{00000000-0005-0000-0000-000027250000}"/>
    <cellStyle name="Normal 27 15" xfId="9512" xr:uid="{00000000-0005-0000-0000-000028250000}"/>
    <cellStyle name="Normal 27 15 2" xfId="9513" xr:uid="{00000000-0005-0000-0000-000029250000}"/>
    <cellStyle name="Normal 27 16" xfId="9514" xr:uid="{00000000-0005-0000-0000-00002A250000}"/>
    <cellStyle name="Normal 27 16 2" xfId="9515" xr:uid="{00000000-0005-0000-0000-00002B250000}"/>
    <cellStyle name="Normal 27 17" xfId="9516" xr:uid="{00000000-0005-0000-0000-00002C250000}"/>
    <cellStyle name="Normal 27 17 2" xfId="9517" xr:uid="{00000000-0005-0000-0000-00002D250000}"/>
    <cellStyle name="Normal 27 18" xfId="9518" xr:uid="{00000000-0005-0000-0000-00002E250000}"/>
    <cellStyle name="Normal 27 18 2" xfId="9519" xr:uid="{00000000-0005-0000-0000-00002F250000}"/>
    <cellStyle name="Normal 27 19" xfId="9520" xr:uid="{00000000-0005-0000-0000-000030250000}"/>
    <cellStyle name="Normal 27 2" xfId="9521" xr:uid="{00000000-0005-0000-0000-000031250000}"/>
    <cellStyle name="Normal 27 2 2" xfId="9522" xr:uid="{00000000-0005-0000-0000-000032250000}"/>
    <cellStyle name="Normal 27 2 2 2" xfId="9523" xr:uid="{00000000-0005-0000-0000-000033250000}"/>
    <cellStyle name="Normal 27 2 3" xfId="9524" xr:uid="{00000000-0005-0000-0000-000034250000}"/>
    <cellStyle name="Normal 27 2 3 2" xfId="9525" xr:uid="{00000000-0005-0000-0000-000035250000}"/>
    <cellStyle name="Normal 27 2 4" xfId="9526" xr:uid="{00000000-0005-0000-0000-000036250000}"/>
    <cellStyle name="Normal 27 2 4 2" xfId="9527" xr:uid="{00000000-0005-0000-0000-000037250000}"/>
    <cellStyle name="Normal 27 2 5" xfId="9528" xr:uid="{00000000-0005-0000-0000-000038250000}"/>
    <cellStyle name="Normal 27 2 5 2" xfId="9529" xr:uid="{00000000-0005-0000-0000-000039250000}"/>
    <cellStyle name="Normal 27 2 6" xfId="9530" xr:uid="{00000000-0005-0000-0000-00003A250000}"/>
    <cellStyle name="Normal 27 2 6 2" xfId="9531" xr:uid="{00000000-0005-0000-0000-00003B250000}"/>
    <cellStyle name="Normal 27 2 7" xfId="9532" xr:uid="{00000000-0005-0000-0000-00003C250000}"/>
    <cellStyle name="Normal 27 20" xfId="9533" xr:uid="{00000000-0005-0000-0000-00003D250000}"/>
    <cellStyle name="Normal 27 3" xfId="9534" xr:uid="{00000000-0005-0000-0000-00003E250000}"/>
    <cellStyle name="Normal 27 3 2" xfId="9535" xr:uid="{00000000-0005-0000-0000-00003F250000}"/>
    <cellStyle name="Normal 27 3 2 2" xfId="9536" xr:uid="{00000000-0005-0000-0000-000040250000}"/>
    <cellStyle name="Normal 27 3 3" xfId="9537" xr:uid="{00000000-0005-0000-0000-000041250000}"/>
    <cellStyle name="Normal 27 3 3 2" xfId="9538" xr:uid="{00000000-0005-0000-0000-000042250000}"/>
    <cellStyle name="Normal 27 3 4" xfId="9539" xr:uid="{00000000-0005-0000-0000-000043250000}"/>
    <cellStyle name="Normal 27 3 4 2" xfId="9540" xr:uid="{00000000-0005-0000-0000-000044250000}"/>
    <cellStyle name="Normal 27 3 5" xfId="9541" xr:uid="{00000000-0005-0000-0000-000045250000}"/>
    <cellStyle name="Normal 27 3 5 2" xfId="9542" xr:uid="{00000000-0005-0000-0000-000046250000}"/>
    <cellStyle name="Normal 27 3 6" xfId="9543" xr:uid="{00000000-0005-0000-0000-000047250000}"/>
    <cellStyle name="Normal 27 3 6 2" xfId="9544" xr:uid="{00000000-0005-0000-0000-000048250000}"/>
    <cellStyle name="Normal 27 3 7" xfId="9545" xr:uid="{00000000-0005-0000-0000-000049250000}"/>
    <cellStyle name="Normal 27 4" xfId="9546" xr:uid="{00000000-0005-0000-0000-00004A250000}"/>
    <cellStyle name="Normal 27 4 2" xfId="9547" xr:uid="{00000000-0005-0000-0000-00004B250000}"/>
    <cellStyle name="Normal 27 4 2 2" xfId="9548" xr:uid="{00000000-0005-0000-0000-00004C250000}"/>
    <cellStyle name="Normal 27 4 3" xfId="9549" xr:uid="{00000000-0005-0000-0000-00004D250000}"/>
    <cellStyle name="Normal 27 4 3 2" xfId="9550" xr:uid="{00000000-0005-0000-0000-00004E250000}"/>
    <cellStyle name="Normal 27 4 4" xfId="9551" xr:uid="{00000000-0005-0000-0000-00004F250000}"/>
    <cellStyle name="Normal 27 4 4 2" xfId="9552" xr:uid="{00000000-0005-0000-0000-000050250000}"/>
    <cellStyle name="Normal 27 4 5" xfId="9553" xr:uid="{00000000-0005-0000-0000-000051250000}"/>
    <cellStyle name="Normal 27 4 5 2" xfId="9554" xr:uid="{00000000-0005-0000-0000-000052250000}"/>
    <cellStyle name="Normal 27 4 6" xfId="9555" xr:uid="{00000000-0005-0000-0000-000053250000}"/>
    <cellStyle name="Normal 27 4 6 2" xfId="9556" xr:uid="{00000000-0005-0000-0000-000054250000}"/>
    <cellStyle name="Normal 27 4 7" xfId="9557" xr:uid="{00000000-0005-0000-0000-000055250000}"/>
    <cellStyle name="Normal 27 4 8" xfId="9558" xr:uid="{00000000-0005-0000-0000-000056250000}"/>
    <cellStyle name="Normal 27 5" xfId="9559" xr:uid="{00000000-0005-0000-0000-000057250000}"/>
    <cellStyle name="Normal 27 5 2" xfId="9560" xr:uid="{00000000-0005-0000-0000-000058250000}"/>
    <cellStyle name="Normal 27 5 2 2" xfId="9561" xr:uid="{00000000-0005-0000-0000-000059250000}"/>
    <cellStyle name="Normal 27 5 3" xfId="9562" xr:uid="{00000000-0005-0000-0000-00005A250000}"/>
    <cellStyle name="Normal 27 5 3 2" xfId="9563" xr:uid="{00000000-0005-0000-0000-00005B250000}"/>
    <cellStyle name="Normal 27 5 4" xfId="9564" xr:uid="{00000000-0005-0000-0000-00005C250000}"/>
    <cellStyle name="Normal 27 5 4 2" xfId="9565" xr:uid="{00000000-0005-0000-0000-00005D250000}"/>
    <cellStyle name="Normal 27 5 5" xfId="9566" xr:uid="{00000000-0005-0000-0000-00005E250000}"/>
    <cellStyle name="Normal 27 5 5 2" xfId="9567" xr:uid="{00000000-0005-0000-0000-00005F250000}"/>
    <cellStyle name="Normal 27 5 6" xfId="9568" xr:uid="{00000000-0005-0000-0000-000060250000}"/>
    <cellStyle name="Normal 27 5 6 2" xfId="9569" xr:uid="{00000000-0005-0000-0000-000061250000}"/>
    <cellStyle name="Normal 27 5 7" xfId="9570" xr:uid="{00000000-0005-0000-0000-000062250000}"/>
    <cellStyle name="Normal 27 6" xfId="9571" xr:uid="{00000000-0005-0000-0000-000063250000}"/>
    <cellStyle name="Normal 27 6 2" xfId="9572" xr:uid="{00000000-0005-0000-0000-000064250000}"/>
    <cellStyle name="Normal 27 6 2 2" xfId="9573" xr:uid="{00000000-0005-0000-0000-000065250000}"/>
    <cellStyle name="Normal 27 6 3" xfId="9574" xr:uid="{00000000-0005-0000-0000-000066250000}"/>
    <cellStyle name="Normal 27 6 3 2" xfId="9575" xr:uid="{00000000-0005-0000-0000-000067250000}"/>
    <cellStyle name="Normal 27 6 4" xfId="9576" xr:uid="{00000000-0005-0000-0000-000068250000}"/>
    <cellStyle name="Normal 27 6 4 2" xfId="9577" xr:uid="{00000000-0005-0000-0000-000069250000}"/>
    <cellStyle name="Normal 27 6 5" xfId="9578" xr:uid="{00000000-0005-0000-0000-00006A250000}"/>
    <cellStyle name="Normal 27 6 5 2" xfId="9579" xr:uid="{00000000-0005-0000-0000-00006B250000}"/>
    <cellStyle name="Normal 27 6 6" xfId="9580" xr:uid="{00000000-0005-0000-0000-00006C250000}"/>
    <cellStyle name="Normal 27 6 6 2" xfId="9581" xr:uid="{00000000-0005-0000-0000-00006D250000}"/>
    <cellStyle name="Normal 27 6 7" xfId="9582" xr:uid="{00000000-0005-0000-0000-00006E250000}"/>
    <cellStyle name="Normal 27 7" xfId="9583" xr:uid="{00000000-0005-0000-0000-00006F250000}"/>
    <cellStyle name="Normal 27 7 2" xfId="9584" xr:uid="{00000000-0005-0000-0000-000070250000}"/>
    <cellStyle name="Normal 27 7 2 2" xfId="9585" xr:uid="{00000000-0005-0000-0000-000071250000}"/>
    <cellStyle name="Normal 27 7 3" xfId="9586" xr:uid="{00000000-0005-0000-0000-000072250000}"/>
    <cellStyle name="Normal 27 7 3 2" xfId="9587" xr:uid="{00000000-0005-0000-0000-000073250000}"/>
    <cellStyle name="Normal 27 7 4" xfId="9588" xr:uid="{00000000-0005-0000-0000-000074250000}"/>
    <cellStyle name="Normal 27 7 4 2" xfId="9589" xr:uid="{00000000-0005-0000-0000-000075250000}"/>
    <cellStyle name="Normal 27 7 5" xfId="9590" xr:uid="{00000000-0005-0000-0000-000076250000}"/>
    <cellStyle name="Normal 27 7 5 2" xfId="9591" xr:uid="{00000000-0005-0000-0000-000077250000}"/>
    <cellStyle name="Normal 27 7 6" xfId="9592" xr:uid="{00000000-0005-0000-0000-000078250000}"/>
    <cellStyle name="Normal 27 7 6 2" xfId="9593" xr:uid="{00000000-0005-0000-0000-000079250000}"/>
    <cellStyle name="Normal 27 7 7" xfId="9594" xr:uid="{00000000-0005-0000-0000-00007A250000}"/>
    <cellStyle name="Normal 27 8" xfId="9595" xr:uid="{00000000-0005-0000-0000-00007B250000}"/>
    <cellStyle name="Normal 27 8 2" xfId="9596" xr:uid="{00000000-0005-0000-0000-00007C250000}"/>
    <cellStyle name="Normal 27 9" xfId="9597" xr:uid="{00000000-0005-0000-0000-00007D250000}"/>
    <cellStyle name="Normal 27 9 2" xfId="9598" xr:uid="{00000000-0005-0000-0000-00007E250000}"/>
    <cellStyle name="Normal 270" xfId="9599" xr:uid="{00000000-0005-0000-0000-00007F250000}"/>
    <cellStyle name="Normal 270 2" xfId="9600" xr:uid="{00000000-0005-0000-0000-000080250000}"/>
    <cellStyle name="Normal 271" xfId="9601" xr:uid="{00000000-0005-0000-0000-000081250000}"/>
    <cellStyle name="Normal 271 2" xfId="9602" xr:uid="{00000000-0005-0000-0000-000082250000}"/>
    <cellStyle name="Normal 272" xfId="9603" xr:uid="{00000000-0005-0000-0000-000083250000}"/>
    <cellStyle name="Normal 272 2" xfId="9604" xr:uid="{00000000-0005-0000-0000-000084250000}"/>
    <cellStyle name="Normal 273" xfId="9605" xr:uid="{00000000-0005-0000-0000-000085250000}"/>
    <cellStyle name="Normal 273 2" xfId="9606" xr:uid="{00000000-0005-0000-0000-000086250000}"/>
    <cellStyle name="Normal 274" xfId="9607" xr:uid="{00000000-0005-0000-0000-000087250000}"/>
    <cellStyle name="Normal 274 2" xfId="9608" xr:uid="{00000000-0005-0000-0000-000088250000}"/>
    <cellStyle name="Normal 275" xfId="9609" xr:uid="{00000000-0005-0000-0000-000089250000}"/>
    <cellStyle name="Normal 275 2" xfId="9610" xr:uid="{00000000-0005-0000-0000-00008A250000}"/>
    <cellStyle name="Normal 276" xfId="9611" xr:uid="{00000000-0005-0000-0000-00008B250000}"/>
    <cellStyle name="Normal 276 2" xfId="9612" xr:uid="{00000000-0005-0000-0000-00008C250000}"/>
    <cellStyle name="Normal 277" xfId="9613" xr:uid="{00000000-0005-0000-0000-00008D250000}"/>
    <cellStyle name="Normal 277 2" xfId="9614" xr:uid="{00000000-0005-0000-0000-00008E250000}"/>
    <cellStyle name="Normal 278" xfId="9615" xr:uid="{00000000-0005-0000-0000-00008F250000}"/>
    <cellStyle name="Normal 278 2" xfId="9616" xr:uid="{00000000-0005-0000-0000-000090250000}"/>
    <cellStyle name="Normal 279" xfId="9617" xr:uid="{00000000-0005-0000-0000-000091250000}"/>
    <cellStyle name="Normal 279 2" xfId="9618" xr:uid="{00000000-0005-0000-0000-000092250000}"/>
    <cellStyle name="Normal 28" xfId="9619" xr:uid="{00000000-0005-0000-0000-000093250000}"/>
    <cellStyle name="Normal 28 10" xfId="9620" xr:uid="{00000000-0005-0000-0000-000094250000}"/>
    <cellStyle name="Normal 28 10 2" xfId="9621" xr:uid="{00000000-0005-0000-0000-000095250000}"/>
    <cellStyle name="Normal 28 11" xfId="9622" xr:uid="{00000000-0005-0000-0000-000096250000}"/>
    <cellStyle name="Normal 28 11 2" xfId="9623" xr:uid="{00000000-0005-0000-0000-000097250000}"/>
    <cellStyle name="Normal 28 12" xfId="9624" xr:uid="{00000000-0005-0000-0000-000098250000}"/>
    <cellStyle name="Normal 28 12 2" xfId="9625" xr:uid="{00000000-0005-0000-0000-000099250000}"/>
    <cellStyle name="Normal 28 13" xfId="9626" xr:uid="{00000000-0005-0000-0000-00009A250000}"/>
    <cellStyle name="Normal 28 13 2" xfId="9627" xr:uid="{00000000-0005-0000-0000-00009B250000}"/>
    <cellStyle name="Normal 28 14" xfId="9628" xr:uid="{00000000-0005-0000-0000-00009C250000}"/>
    <cellStyle name="Normal 28 14 2" xfId="9629" xr:uid="{00000000-0005-0000-0000-00009D250000}"/>
    <cellStyle name="Normal 28 15" xfId="9630" xr:uid="{00000000-0005-0000-0000-00009E250000}"/>
    <cellStyle name="Normal 28 15 2" xfId="9631" xr:uid="{00000000-0005-0000-0000-00009F250000}"/>
    <cellStyle name="Normal 28 16" xfId="9632" xr:uid="{00000000-0005-0000-0000-0000A0250000}"/>
    <cellStyle name="Normal 28 16 2" xfId="9633" xr:uid="{00000000-0005-0000-0000-0000A1250000}"/>
    <cellStyle name="Normal 28 17" xfId="9634" xr:uid="{00000000-0005-0000-0000-0000A2250000}"/>
    <cellStyle name="Normal 28 17 2" xfId="9635" xr:uid="{00000000-0005-0000-0000-0000A3250000}"/>
    <cellStyle name="Normal 28 18" xfId="9636" xr:uid="{00000000-0005-0000-0000-0000A4250000}"/>
    <cellStyle name="Normal 28 18 2" xfId="9637" xr:uid="{00000000-0005-0000-0000-0000A5250000}"/>
    <cellStyle name="Normal 28 19" xfId="9638" xr:uid="{00000000-0005-0000-0000-0000A6250000}"/>
    <cellStyle name="Normal 28 2" xfId="9639" xr:uid="{00000000-0005-0000-0000-0000A7250000}"/>
    <cellStyle name="Normal 28 2 2" xfId="9640" xr:uid="{00000000-0005-0000-0000-0000A8250000}"/>
    <cellStyle name="Normal 28 2 2 2" xfId="9641" xr:uid="{00000000-0005-0000-0000-0000A9250000}"/>
    <cellStyle name="Normal 28 2 3" xfId="9642" xr:uid="{00000000-0005-0000-0000-0000AA250000}"/>
    <cellStyle name="Normal 28 2 3 2" xfId="9643" xr:uid="{00000000-0005-0000-0000-0000AB250000}"/>
    <cellStyle name="Normal 28 2 4" xfId="9644" xr:uid="{00000000-0005-0000-0000-0000AC250000}"/>
    <cellStyle name="Normal 28 2 4 2" xfId="9645" xr:uid="{00000000-0005-0000-0000-0000AD250000}"/>
    <cellStyle name="Normal 28 2 5" xfId="9646" xr:uid="{00000000-0005-0000-0000-0000AE250000}"/>
    <cellStyle name="Normal 28 2 5 2" xfId="9647" xr:uid="{00000000-0005-0000-0000-0000AF250000}"/>
    <cellStyle name="Normal 28 2 6" xfId="9648" xr:uid="{00000000-0005-0000-0000-0000B0250000}"/>
    <cellStyle name="Normal 28 2 6 2" xfId="9649" xr:uid="{00000000-0005-0000-0000-0000B1250000}"/>
    <cellStyle name="Normal 28 2 7" xfId="9650" xr:uid="{00000000-0005-0000-0000-0000B2250000}"/>
    <cellStyle name="Normal 28 20" xfId="9651" xr:uid="{00000000-0005-0000-0000-0000B3250000}"/>
    <cellStyle name="Normal 28 3" xfId="9652" xr:uid="{00000000-0005-0000-0000-0000B4250000}"/>
    <cellStyle name="Normal 28 3 2" xfId="9653" xr:uid="{00000000-0005-0000-0000-0000B5250000}"/>
    <cellStyle name="Normal 28 3 2 2" xfId="9654" xr:uid="{00000000-0005-0000-0000-0000B6250000}"/>
    <cellStyle name="Normal 28 3 3" xfId="9655" xr:uid="{00000000-0005-0000-0000-0000B7250000}"/>
    <cellStyle name="Normal 28 3 3 2" xfId="9656" xr:uid="{00000000-0005-0000-0000-0000B8250000}"/>
    <cellStyle name="Normal 28 3 4" xfId="9657" xr:uid="{00000000-0005-0000-0000-0000B9250000}"/>
    <cellStyle name="Normal 28 3 4 2" xfId="9658" xr:uid="{00000000-0005-0000-0000-0000BA250000}"/>
    <cellStyle name="Normal 28 3 5" xfId="9659" xr:uid="{00000000-0005-0000-0000-0000BB250000}"/>
    <cellStyle name="Normal 28 3 5 2" xfId="9660" xr:uid="{00000000-0005-0000-0000-0000BC250000}"/>
    <cellStyle name="Normal 28 3 6" xfId="9661" xr:uid="{00000000-0005-0000-0000-0000BD250000}"/>
    <cellStyle name="Normal 28 3 6 2" xfId="9662" xr:uid="{00000000-0005-0000-0000-0000BE250000}"/>
    <cellStyle name="Normal 28 3 7" xfId="9663" xr:uid="{00000000-0005-0000-0000-0000BF250000}"/>
    <cellStyle name="Normal 28 4" xfId="9664" xr:uid="{00000000-0005-0000-0000-0000C0250000}"/>
    <cellStyle name="Normal 28 4 2" xfId="9665" xr:uid="{00000000-0005-0000-0000-0000C1250000}"/>
    <cellStyle name="Normal 28 4 2 2" xfId="9666" xr:uid="{00000000-0005-0000-0000-0000C2250000}"/>
    <cellStyle name="Normal 28 4 3" xfId="9667" xr:uid="{00000000-0005-0000-0000-0000C3250000}"/>
    <cellStyle name="Normal 28 4 3 2" xfId="9668" xr:uid="{00000000-0005-0000-0000-0000C4250000}"/>
    <cellStyle name="Normal 28 4 4" xfId="9669" xr:uid="{00000000-0005-0000-0000-0000C5250000}"/>
    <cellStyle name="Normal 28 4 4 2" xfId="9670" xr:uid="{00000000-0005-0000-0000-0000C6250000}"/>
    <cellStyle name="Normal 28 4 5" xfId="9671" xr:uid="{00000000-0005-0000-0000-0000C7250000}"/>
    <cellStyle name="Normal 28 4 5 2" xfId="9672" xr:uid="{00000000-0005-0000-0000-0000C8250000}"/>
    <cellStyle name="Normal 28 4 6" xfId="9673" xr:uid="{00000000-0005-0000-0000-0000C9250000}"/>
    <cellStyle name="Normal 28 4 6 2" xfId="9674" xr:uid="{00000000-0005-0000-0000-0000CA250000}"/>
    <cellStyle name="Normal 28 4 7" xfId="9675" xr:uid="{00000000-0005-0000-0000-0000CB250000}"/>
    <cellStyle name="Normal 28 4 8" xfId="9676" xr:uid="{00000000-0005-0000-0000-0000CC250000}"/>
    <cellStyle name="Normal 28 5" xfId="9677" xr:uid="{00000000-0005-0000-0000-0000CD250000}"/>
    <cellStyle name="Normal 28 5 2" xfId="9678" xr:uid="{00000000-0005-0000-0000-0000CE250000}"/>
    <cellStyle name="Normal 28 5 2 2" xfId="9679" xr:uid="{00000000-0005-0000-0000-0000CF250000}"/>
    <cellStyle name="Normal 28 5 3" xfId="9680" xr:uid="{00000000-0005-0000-0000-0000D0250000}"/>
    <cellStyle name="Normal 28 5 3 2" xfId="9681" xr:uid="{00000000-0005-0000-0000-0000D1250000}"/>
    <cellStyle name="Normal 28 5 4" xfId="9682" xr:uid="{00000000-0005-0000-0000-0000D2250000}"/>
    <cellStyle name="Normal 28 5 4 2" xfId="9683" xr:uid="{00000000-0005-0000-0000-0000D3250000}"/>
    <cellStyle name="Normal 28 5 5" xfId="9684" xr:uid="{00000000-0005-0000-0000-0000D4250000}"/>
    <cellStyle name="Normal 28 5 5 2" xfId="9685" xr:uid="{00000000-0005-0000-0000-0000D5250000}"/>
    <cellStyle name="Normal 28 5 6" xfId="9686" xr:uid="{00000000-0005-0000-0000-0000D6250000}"/>
    <cellStyle name="Normal 28 5 6 2" xfId="9687" xr:uid="{00000000-0005-0000-0000-0000D7250000}"/>
    <cellStyle name="Normal 28 5 7" xfId="9688" xr:uid="{00000000-0005-0000-0000-0000D8250000}"/>
    <cellStyle name="Normal 28 5 8" xfId="9689" xr:uid="{00000000-0005-0000-0000-0000D9250000}"/>
    <cellStyle name="Normal 28 6" xfId="9690" xr:uid="{00000000-0005-0000-0000-0000DA250000}"/>
    <cellStyle name="Normal 28 6 2" xfId="9691" xr:uid="{00000000-0005-0000-0000-0000DB250000}"/>
    <cellStyle name="Normal 28 6 2 2" xfId="9692" xr:uid="{00000000-0005-0000-0000-0000DC250000}"/>
    <cellStyle name="Normal 28 6 3" xfId="9693" xr:uid="{00000000-0005-0000-0000-0000DD250000}"/>
    <cellStyle name="Normal 28 6 3 2" xfId="9694" xr:uid="{00000000-0005-0000-0000-0000DE250000}"/>
    <cellStyle name="Normal 28 6 4" xfId="9695" xr:uid="{00000000-0005-0000-0000-0000DF250000}"/>
    <cellStyle name="Normal 28 6 4 2" xfId="9696" xr:uid="{00000000-0005-0000-0000-0000E0250000}"/>
    <cellStyle name="Normal 28 6 5" xfId="9697" xr:uid="{00000000-0005-0000-0000-0000E1250000}"/>
    <cellStyle name="Normal 28 6 5 2" xfId="9698" xr:uid="{00000000-0005-0000-0000-0000E2250000}"/>
    <cellStyle name="Normal 28 6 6" xfId="9699" xr:uid="{00000000-0005-0000-0000-0000E3250000}"/>
    <cellStyle name="Normal 28 6 6 2" xfId="9700" xr:uid="{00000000-0005-0000-0000-0000E4250000}"/>
    <cellStyle name="Normal 28 6 7" xfId="9701" xr:uid="{00000000-0005-0000-0000-0000E5250000}"/>
    <cellStyle name="Normal 28 6 8" xfId="9702" xr:uid="{00000000-0005-0000-0000-0000E6250000}"/>
    <cellStyle name="Normal 28 7" xfId="9703" xr:uid="{00000000-0005-0000-0000-0000E7250000}"/>
    <cellStyle name="Normal 28 7 2" xfId="9704" xr:uid="{00000000-0005-0000-0000-0000E8250000}"/>
    <cellStyle name="Normal 28 7 2 2" xfId="9705" xr:uid="{00000000-0005-0000-0000-0000E9250000}"/>
    <cellStyle name="Normal 28 7 3" xfId="9706" xr:uid="{00000000-0005-0000-0000-0000EA250000}"/>
    <cellStyle name="Normal 28 7 3 2" xfId="9707" xr:uid="{00000000-0005-0000-0000-0000EB250000}"/>
    <cellStyle name="Normal 28 7 4" xfId="9708" xr:uid="{00000000-0005-0000-0000-0000EC250000}"/>
    <cellStyle name="Normal 28 7 4 2" xfId="9709" xr:uid="{00000000-0005-0000-0000-0000ED250000}"/>
    <cellStyle name="Normal 28 7 5" xfId="9710" xr:uid="{00000000-0005-0000-0000-0000EE250000}"/>
    <cellStyle name="Normal 28 7 5 2" xfId="9711" xr:uid="{00000000-0005-0000-0000-0000EF250000}"/>
    <cellStyle name="Normal 28 7 6" xfId="9712" xr:uid="{00000000-0005-0000-0000-0000F0250000}"/>
    <cellStyle name="Normal 28 7 6 2" xfId="9713" xr:uid="{00000000-0005-0000-0000-0000F1250000}"/>
    <cellStyle name="Normal 28 7 7" xfId="9714" xr:uid="{00000000-0005-0000-0000-0000F2250000}"/>
    <cellStyle name="Normal 28 7 8" xfId="9715" xr:uid="{00000000-0005-0000-0000-0000F3250000}"/>
    <cellStyle name="Normal 28 8" xfId="9716" xr:uid="{00000000-0005-0000-0000-0000F4250000}"/>
    <cellStyle name="Normal 28 8 2" xfId="9717" xr:uid="{00000000-0005-0000-0000-0000F5250000}"/>
    <cellStyle name="Normal 28 9" xfId="9718" xr:uid="{00000000-0005-0000-0000-0000F6250000}"/>
    <cellStyle name="Normal 28 9 2" xfId="9719" xr:uid="{00000000-0005-0000-0000-0000F7250000}"/>
    <cellStyle name="Normal 280" xfId="9720" xr:uid="{00000000-0005-0000-0000-0000F8250000}"/>
    <cellStyle name="Normal 280 2" xfId="9721" xr:uid="{00000000-0005-0000-0000-0000F9250000}"/>
    <cellStyle name="Normal 281" xfId="9722" xr:uid="{00000000-0005-0000-0000-0000FA250000}"/>
    <cellStyle name="Normal 281 2" xfId="9723" xr:uid="{00000000-0005-0000-0000-0000FB250000}"/>
    <cellStyle name="Normal 282" xfId="9724" xr:uid="{00000000-0005-0000-0000-0000FC250000}"/>
    <cellStyle name="Normal 282 2" xfId="9725" xr:uid="{00000000-0005-0000-0000-0000FD250000}"/>
    <cellStyle name="Normal 283" xfId="9726" xr:uid="{00000000-0005-0000-0000-0000FE250000}"/>
    <cellStyle name="Normal 283 2" xfId="9727" xr:uid="{00000000-0005-0000-0000-0000FF250000}"/>
    <cellStyle name="Normal 284" xfId="9728" xr:uid="{00000000-0005-0000-0000-000000260000}"/>
    <cellStyle name="Normal 284 2" xfId="9729" xr:uid="{00000000-0005-0000-0000-000001260000}"/>
    <cellStyle name="Normal 285" xfId="9730" xr:uid="{00000000-0005-0000-0000-000002260000}"/>
    <cellStyle name="Normal 285 2" xfId="9731" xr:uid="{00000000-0005-0000-0000-000003260000}"/>
    <cellStyle name="Normal 286" xfId="9732" xr:uid="{00000000-0005-0000-0000-000004260000}"/>
    <cellStyle name="Normal 286 2" xfId="9733" xr:uid="{00000000-0005-0000-0000-000005260000}"/>
    <cellStyle name="Normal 287" xfId="9734" xr:uid="{00000000-0005-0000-0000-000006260000}"/>
    <cellStyle name="Normal 287 2" xfId="9735" xr:uid="{00000000-0005-0000-0000-000007260000}"/>
    <cellStyle name="Normal 288" xfId="9736" xr:uid="{00000000-0005-0000-0000-000008260000}"/>
    <cellStyle name="Normal 288 2" xfId="9737" xr:uid="{00000000-0005-0000-0000-000009260000}"/>
    <cellStyle name="Normal 289" xfId="9738" xr:uid="{00000000-0005-0000-0000-00000A260000}"/>
    <cellStyle name="Normal 289 2" xfId="9739" xr:uid="{00000000-0005-0000-0000-00000B260000}"/>
    <cellStyle name="Normal 29" xfId="9740" xr:uid="{00000000-0005-0000-0000-00000C260000}"/>
    <cellStyle name="Normal 29 10" xfId="9741" xr:uid="{00000000-0005-0000-0000-00000D260000}"/>
    <cellStyle name="Normal 29 10 2" xfId="9742" xr:uid="{00000000-0005-0000-0000-00000E260000}"/>
    <cellStyle name="Normal 29 11" xfId="9743" xr:uid="{00000000-0005-0000-0000-00000F260000}"/>
    <cellStyle name="Normal 29 11 2" xfId="9744" xr:uid="{00000000-0005-0000-0000-000010260000}"/>
    <cellStyle name="Normal 29 12" xfId="9745" xr:uid="{00000000-0005-0000-0000-000011260000}"/>
    <cellStyle name="Normal 29 12 2" xfId="9746" xr:uid="{00000000-0005-0000-0000-000012260000}"/>
    <cellStyle name="Normal 29 13" xfId="9747" xr:uid="{00000000-0005-0000-0000-000013260000}"/>
    <cellStyle name="Normal 29 13 2" xfId="9748" xr:uid="{00000000-0005-0000-0000-000014260000}"/>
    <cellStyle name="Normal 29 14" xfId="9749" xr:uid="{00000000-0005-0000-0000-000015260000}"/>
    <cellStyle name="Normal 29 14 2" xfId="9750" xr:uid="{00000000-0005-0000-0000-000016260000}"/>
    <cellStyle name="Normal 29 15" xfId="9751" xr:uid="{00000000-0005-0000-0000-000017260000}"/>
    <cellStyle name="Normal 29 15 2" xfId="9752" xr:uid="{00000000-0005-0000-0000-000018260000}"/>
    <cellStyle name="Normal 29 16" xfId="9753" xr:uid="{00000000-0005-0000-0000-000019260000}"/>
    <cellStyle name="Normal 29 16 2" xfId="9754" xr:uid="{00000000-0005-0000-0000-00001A260000}"/>
    <cellStyle name="Normal 29 17" xfId="9755" xr:uid="{00000000-0005-0000-0000-00001B260000}"/>
    <cellStyle name="Normal 29 17 2" xfId="9756" xr:uid="{00000000-0005-0000-0000-00001C260000}"/>
    <cellStyle name="Normal 29 18" xfId="9757" xr:uid="{00000000-0005-0000-0000-00001D260000}"/>
    <cellStyle name="Normal 29 2" xfId="9758" xr:uid="{00000000-0005-0000-0000-00001E260000}"/>
    <cellStyle name="Normal 29 2 10" xfId="9759" xr:uid="{00000000-0005-0000-0000-00001F260000}"/>
    <cellStyle name="Normal 29 2 10 2" xfId="9760" xr:uid="{00000000-0005-0000-0000-000020260000}"/>
    <cellStyle name="Normal 29 2 11" xfId="9761" xr:uid="{00000000-0005-0000-0000-000021260000}"/>
    <cellStyle name="Normal 29 2 11 2" xfId="9762" xr:uid="{00000000-0005-0000-0000-000022260000}"/>
    <cellStyle name="Normal 29 2 12" xfId="9763" xr:uid="{00000000-0005-0000-0000-000023260000}"/>
    <cellStyle name="Normal 29 2 12 2" xfId="9764" xr:uid="{00000000-0005-0000-0000-000024260000}"/>
    <cellStyle name="Normal 29 2 13" xfId="9765" xr:uid="{00000000-0005-0000-0000-000025260000}"/>
    <cellStyle name="Normal 29 2 13 2" xfId="9766" xr:uid="{00000000-0005-0000-0000-000026260000}"/>
    <cellStyle name="Normal 29 2 14" xfId="9767" xr:uid="{00000000-0005-0000-0000-000027260000}"/>
    <cellStyle name="Normal 29 2 14 2" xfId="9768" xr:uid="{00000000-0005-0000-0000-000028260000}"/>
    <cellStyle name="Normal 29 2 15" xfId="9769" xr:uid="{00000000-0005-0000-0000-000029260000}"/>
    <cellStyle name="Normal 29 2 15 2" xfId="9770" xr:uid="{00000000-0005-0000-0000-00002A260000}"/>
    <cellStyle name="Normal 29 2 16" xfId="9771" xr:uid="{00000000-0005-0000-0000-00002B260000}"/>
    <cellStyle name="Normal 29 2 16 2" xfId="9772" xr:uid="{00000000-0005-0000-0000-00002C260000}"/>
    <cellStyle name="Normal 29 2 17" xfId="9773" xr:uid="{00000000-0005-0000-0000-00002D260000}"/>
    <cellStyle name="Normal 29 2 17 2" xfId="9774" xr:uid="{00000000-0005-0000-0000-00002E260000}"/>
    <cellStyle name="Normal 29 2 18" xfId="9775" xr:uid="{00000000-0005-0000-0000-00002F260000}"/>
    <cellStyle name="Normal 29 2 19" xfId="9776" xr:uid="{00000000-0005-0000-0000-000030260000}"/>
    <cellStyle name="Normal 29 2 2" xfId="9777" xr:uid="{00000000-0005-0000-0000-000031260000}"/>
    <cellStyle name="Normal 29 2 2 10" xfId="9778" xr:uid="{00000000-0005-0000-0000-000032260000}"/>
    <cellStyle name="Normal 29 2 2 10 2" xfId="9779" xr:uid="{00000000-0005-0000-0000-000033260000}"/>
    <cellStyle name="Normal 29 2 2 11" xfId="9780" xr:uid="{00000000-0005-0000-0000-000034260000}"/>
    <cellStyle name="Normal 29 2 2 11 2" xfId="9781" xr:uid="{00000000-0005-0000-0000-000035260000}"/>
    <cellStyle name="Normal 29 2 2 12" xfId="9782" xr:uid="{00000000-0005-0000-0000-000036260000}"/>
    <cellStyle name="Normal 29 2 2 12 2" xfId="9783" xr:uid="{00000000-0005-0000-0000-000037260000}"/>
    <cellStyle name="Normal 29 2 2 13" xfId="9784" xr:uid="{00000000-0005-0000-0000-000038260000}"/>
    <cellStyle name="Normal 29 2 2 2" xfId="9785" xr:uid="{00000000-0005-0000-0000-000039260000}"/>
    <cellStyle name="Normal 29 2 2 2 10" xfId="9786" xr:uid="{00000000-0005-0000-0000-00003A260000}"/>
    <cellStyle name="Normal 29 2 2 2 10 2" xfId="9787" xr:uid="{00000000-0005-0000-0000-00003B260000}"/>
    <cellStyle name="Normal 29 2 2 2 11" xfId="9788" xr:uid="{00000000-0005-0000-0000-00003C260000}"/>
    <cellStyle name="Normal 29 2 2 2 11 2" xfId="9789" xr:uid="{00000000-0005-0000-0000-00003D260000}"/>
    <cellStyle name="Normal 29 2 2 2 12" xfId="9790" xr:uid="{00000000-0005-0000-0000-00003E260000}"/>
    <cellStyle name="Normal 29 2 2 2 12 2" xfId="9791" xr:uid="{00000000-0005-0000-0000-00003F260000}"/>
    <cellStyle name="Normal 29 2 2 2 13" xfId="9792" xr:uid="{00000000-0005-0000-0000-000040260000}"/>
    <cellStyle name="Normal 29 2 2 2 2" xfId="9793" xr:uid="{00000000-0005-0000-0000-000041260000}"/>
    <cellStyle name="Normal 29 2 2 2 2 2" xfId="9794" xr:uid="{00000000-0005-0000-0000-000042260000}"/>
    <cellStyle name="Normal 29 2 2 2 3" xfId="9795" xr:uid="{00000000-0005-0000-0000-000043260000}"/>
    <cellStyle name="Normal 29 2 2 2 3 2" xfId="9796" xr:uid="{00000000-0005-0000-0000-000044260000}"/>
    <cellStyle name="Normal 29 2 2 2 4" xfId="9797" xr:uid="{00000000-0005-0000-0000-000045260000}"/>
    <cellStyle name="Normal 29 2 2 2 4 2" xfId="9798" xr:uid="{00000000-0005-0000-0000-000046260000}"/>
    <cellStyle name="Normal 29 2 2 2 5" xfId="9799" xr:uid="{00000000-0005-0000-0000-000047260000}"/>
    <cellStyle name="Normal 29 2 2 2 5 2" xfId="9800" xr:uid="{00000000-0005-0000-0000-000048260000}"/>
    <cellStyle name="Normal 29 2 2 2 6" xfId="9801" xr:uid="{00000000-0005-0000-0000-000049260000}"/>
    <cellStyle name="Normal 29 2 2 2 6 2" xfId="9802" xr:uid="{00000000-0005-0000-0000-00004A260000}"/>
    <cellStyle name="Normal 29 2 2 2 7" xfId="9803" xr:uid="{00000000-0005-0000-0000-00004B260000}"/>
    <cellStyle name="Normal 29 2 2 2 7 2" xfId="9804" xr:uid="{00000000-0005-0000-0000-00004C260000}"/>
    <cellStyle name="Normal 29 2 2 2 8" xfId="9805" xr:uid="{00000000-0005-0000-0000-00004D260000}"/>
    <cellStyle name="Normal 29 2 2 2 8 2" xfId="9806" xr:uid="{00000000-0005-0000-0000-00004E260000}"/>
    <cellStyle name="Normal 29 2 2 2 9" xfId="9807" xr:uid="{00000000-0005-0000-0000-00004F260000}"/>
    <cellStyle name="Normal 29 2 2 2 9 2" xfId="9808" xr:uid="{00000000-0005-0000-0000-000050260000}"/>
    <cellStyle name="Normal 29 2 2 3" xfId="9809" xr:uid="{00000000-0005-0000-0000-000051260000}"/>
    <cellStyle name="Normal 29 2 2 3 2" xfId="9810" xr:uid="{00000000-0005-0000-0000-000052260000}"/>
    <cellStyle name="Normal 29 2 2 4" xfId="9811" xr:uid="{00000000-0005-0000-0000-000053260000}"/>
    <cellStyle name="Normal 29 2 2 4 2" xfId="9812" xr:uid="{00000000-0005-0000-0000-000054260000}"/>
    <cellStyle name="Normal 29 2 2 5" xfId="9813" xr:uid="{00000000-0005-0000-0000-000055260000}"/>
    <cellStyle name="Normal 29 2 2 5 2" xfId="9814" xr:uid="{00000000-0005-0000-0000-000056260000}"/>
    <cellStyle name="Normal 29 2 2 6" xfId="9815" xr:uid="{00000000-0005-0000-0000-000057260000}"/>
    <cellStyle name="Normal 29 2 2 6 2" xfId="9816" xr:uid="{00000000-0005-0000-0000-000058260000}"/>
    <cellStyle name="Normal 29 2 2 7" xfId="9817" xr:uid="{00000000-0005-0000-0000-000059260000}"/>
    <cellStyle name="Normal 29 2 2 7 2" xfId="9818" xr:uid="{00000000-0005-0000-0000-00005A260000}"/>
    <cellStyle name="Normal 29 2 2 8" xfId="9819" xr:uid="{00000000-0005-0000-0000-00005B260000}"/>
    <cellStyle name="Normal 29 2 2 8 2" xfId="9820" xr:uid="{00000000-0005-0000-0000-00005C260000}"/>
    <cellStyle name="Normal 29 2 2 9" xfId="9821" xr:uid="{00000000-0005-0000-0000-00005D260000}"/>
    <cellStyle name="Normal 29 2 2 9 2" xfId="9822" xr:uid="{00000000-0005-0000-0000-00005E260000}"/>
    <cellStyle name="Normal 29 2 20" xfId="9823" xr:uid="{00000000-0005-0000-0000-00005F260000}"/>
    <cellStyle name="Normal 29 2 3" xfId="9824" xr:uid="{00000000-0005-0000-0000-000060260000}"/>
    <cellStyle name="Normal 29 2 3 2" xfId="9825" xr:uid="{00000000-0005-0000-0000-000061260000}"/>
    <cellStyle name="Normal 29 2 3 2 2" xfId="9826" xr:uid="{00000000-0005-0000-0000-000062260000}"/>
    <cellStyle name="Normal 29 2 3 3" xfId="9827" xr:uid="{00000000-0005-0000-0000-000063260000}"/>
    <cellStyle name="Normal 29 2 3 3 2" xfId="9828" xr:uid="{00000000-0005-0000-0000-000064260000}"/>
    <cellStyle name="Normal 29 2 3 4" xfId="9829" xr:uid="{00000000-0005-0000-0000-000065260000}"/>
    <cellStyle name="Normal 29 2 3 4 2" xfId="9830" xr:uid="{00000000-0005-0000-0000-000066260000}"/>
    <cellStyle name="Normal 29 2 3 5" xfId="9831" xr:uid="{00000000-0005-0000-0000-000067260000}"/>
    <cellStyle name="Normal 29 2 3 5 2" xfId="9832" xr:uid="{00000000-0005-0000-0000-000068260000}"/>
    <cellStyle name="Normal 29 2 3 6" xfId="9833" xr:uid="{00000000-0005-0000-0000-000069260000}"/>
    <cellStyle name="Normal 29 2 3 6 2" xfId="9834" xr:uid="{00000000-0005-0000-0000-00006A260000}"/>
    <cellStyle name="Normal 29 2 3 7" xfId="9835" xr:uid="{00000000-0005-0000-0000-00006B260000}"/>
    <cellStyle name="Normal 29 2 4" xfId="9836" xr:uid="{00000000-0005-0000-0000-00006C260000}"/>
    <cellStyle name="Normal 29 2 4 2" xfId="9837" xr:uid="{00000000-0005-0000-0000-00006D260000}"/>
    <cellStyle name="Normal 29 2 4 2 2" xfId="9838" xr:uid="{00000000-0005-0000-0000-00006E260000}"/>
    <cellStyle name="Normal 29 2 4 3" xfId="9839" xr:uid="{00000000-0005-0000-0000-00006F260000}"/>
    <cellStyle name="Normal 29 2 4 3 2" xfId="9840" xr:uid="{00000000-0005-0000-0000-000070260000}"/>
    <cellStyle name="Normal 29 2 4 4" xfId="9841" xr:uid="{00000000-0005-0000-0000-000071260000}"/>
    <cellStyle name="Normal 29 2 4 4 2" xfId="9842" xr:uid="{00000000-0005-0000-0000-000072260000}"/>
    <cellStyle name="Normal 29 2 4 5" xfId="9843" xr:uid="{00000000-0005-0000-0000-000073260000}"/>
    <cellStyle name="Normal 29 2 4 5 2" xfId="9844" xr:uid="{00000000-0005-0000-0000-000074260000}"/>
    <cellStyle name="Normal 29 2 4 6" xfId="9845" xr:uid="{00000000-0005-0000-0000-000075260000}"/>
    <cellStyle name="Normal 29 2 4 6 2" xfId="9846" xr:uid="{00000000-0005-0000-0000-000076260000}"/>
    <cellStyle name="Normal 29 2 4 7" xfId="9847" xr:uid="{00000000-0005-0000-0000-000077260000}"/>
    <cellStyle name="Normal 29 2 5" xfId="9848" xr:uid="{00000000-0005-0000-0000-000078260000}"/>
    <cellStyle name="Normal 29 2 5 2" xfId="9849" xr:uid="{00000000-0005-0000-0000-000079260000}"/>
    <cellStyle name="Normal 29 2 5 2 2" xfId="9850" xr:uid="{00000000-0005-0000-0000-00007A260000}"/>
    <cellStyle name="Normal 29 2 5 3" xfId="9851" xr:uid="{00000000-0005-0000-0000-00007B260000}"/>
    <cellStyle name="Normal 29 2 5 3 2" xfId="9852" xr:uid="{00000000-0005-0000-0000-00007C260000}"/>
    <cellStyle name="Normal 29 2 5 4" xfId="9853" xr:uid="{00000000-0005-0000-0000-00007D260000}"/>
    <cellStyle name="Normal 29 2 5 4 2" xfId="9854" xr:uid="{00000000-0005-0000-0000-00007E260000}"/>
    <cellStyle name="Normal 29 2 5 5" xfId="9855" xr:uid="{00000000-0005-0000-0000-00007F260000}"/>
    <cellStyle name="Normal 29 2 5 5 2" xfId="9856" xr:uid="{00000000-0005-0000-0000-000080260000}"/>
    <cellStyle name="Normal 29 2 5 6" xfId="9857" xr:uid="{00000000-0005-0000-0000-000081260000}"/>
    <cellStyle name="Normal 29 2 5 6 2" xfId="9858" xr:uid="{00000000-0005-0000-0000-000082260000}"/>
    <cellStyle name="Normal 29 2 5 7" xfId="9859" xr:uid="{00000000-0005-0000-0000-000083260000}"/>
    <cellStyle name="Normal 29 2 6" xfId="9860" xr:uid="{00000000-0005-0000-0000-000084260000}"/>
    <cellStyle name="Normal 29 2 6 2" xfId="9861" xr:uid="{00000000-0005-0000-0000-000085260000}"/>
    <cellStyle name="Normal 29 2 6 2 2" xfId="9862" xr:uid="{00000000-0005-0000-0000-000086260000}"/>
    <cellStyle name="Normal 29 2 6 3" xfId="9863" xr:uid="{00000000-0005-0000-0000-000087260000}"/>
    <cellStyle name="Normal 29 2 6 3 2" xfId="9864" xr:uid="{00000000-0005-0000-0000-000088260000}"/>
    <cellStyle name="Normal 29 2 6 4" xfId="9865" xr:uid="{00000000-0005-0000-0000-000089260000}"/>
    <cellStyle name="Normal 29 2 6 4 2" xfId="9866" xr:uid="{00000000-0005-0000-0000-00008A260000}"/>
    <cellStyle name="Normal 29 2 6 5" xfId="9867" xr:uid="{00000000-0005-0000-0000-00008B260000}"/>
    <cellStyle name="Normal 29 2 6 5 2" xfId="9868" xr:uid="{00000000-0005-0000-0000-00008C260000}"/>
    <cellStyle name="Normal 29 2 6 6" xfId="9869" xr:uid="{00000000-0005-0000-0000-00008D260000}"/>
    <cellStyle name="Normal 29 2 6 6 2" xfId="9870" xr:uid="{00000000-0005-0000-0000-00008E260000}"/>
    <cellStyle name="Normal 29 2 6 7" xfId="9871" xr:uid="{00000000-0005-0000-0000-00008F260000}"/>
    <cellStyle name="Normal 29 2 7" xfId="9872" xr:uid="{00000000-0005-0000-0000-000090260000}"/>
    <cellStyle name="Normal 29 2 7 2" xfId="9873" xr:uid="{00000000-0005-0000-0000-000091260000}"/>
    <cellStyle name="Normal 29 2 8" xfId="9874" xr:uid="{00000000-0005-0000-0000-000092260000}"/>
    <cellStyle name="Normal 29 2 8 2" xfId="9875" xr:uid="{00000000-0005-0000-0000-000093260000}"/>
    <cellStyle name="Normal 29 2 9" xfId="9876" xr:uid="{00000000-0005-0000-0000-000094260000}"/>
    <cellStyle name="Normal 29 2 9 2" xfId="9877" xr:uid="{00000000-0005-0000-0000-000095260000}"/>
    <cellStyle name="Normal 29 3" xfId="9878" xr:uid="{00000000-0005-0000-0000-000096260000}"/>
    <cellStyle name="Normal 29 3 10" xfId="9879" xr:uid="{00000000-0005-0000-0000-000097260000}"/>
    <cellStyle name="Normal 29 3 10 2" xfId="9880" xr:uid="{00000000-0005-0000-0000-000098260000}"/>
    <cellStyle name="Normal 29 3 11" xfId="9881" xr:uid="{00000000-0005-0000-0000-000099260000}"/>
    <cellStyle name="Normal 29 3 11 2" xfId="9882" xr:uid="{00000000-0005-0000-0000-00009A260000}"/>
    <cellStyle name="Normal 29 3 12" xfId="9883" xr:uid="{00000000-0005-0000-0000-00009B260000}"/>
    <cellStyle name="Normal 29 3 12 2" xfId="9884" xr:uid="{00000000-0005-0000-0000-00009C260000}"/>
    <cellStyle name="Normal 29 3 13" xfId="9885" xr:uid="{00000000-0005-0000-0000-00009D260000}"/>
    <cellStyle name="Normal 29 3 2" xfId="9886" xr:uid="{00000000-0005-0000-0000-00009E260000}"/>
    <cellStyle name="Normal 29 3 2 10" xfId="9887" xr:uid="{00000000-0005-0000-0000-00009F260000}"/>
    <cellStyle name="Normal 29 3 2 10 2" xfId="9888" xr:uid="{00000000-0005-0000-0000-0000A0260000}"/>
    <cellStyle name="Normal 29 3 2 11" xfId="9889" xr:uid="{00000000-0005-0000-0000-0000A1260000}"/>
    <cellStyle name="Normal 29 3 2 11 2" xfId="9890" xr:uid="{00000000-0005-0000-0000-0000A2260000}"/>
    <cellStyle name="Normal 29 3 2 12" xfId="9891" xr:uid="{00000000-0005-0000-0000-0000A3260000}"/>
    <cellStyle name="Normal 29 3 2 12 2" xfId="9892" xr:uid="{00000000-0005-0000-0000-0000A4260000}"/>
    <cellStyle name="Normal 29 3 2 13" xfId="9893" xr:uid="{00000000-0005-0000-0000-0000A5260000}"/>
    <cellStyle name="Normal 29 3 2 2" xfId="9894" xr:uid="{00000000-0005-0000-0000-0000A6260000}"/>
    <cellStyle name="Normal 29 3 2 2 2" xfId="9895" xr:uid="{00000000-0005-0000-0000-0000A7260000}"/>
    <cellStyle name="Normal 29 3 2 3" xfId="9896" xr:uid="{00000000-0005-0000-0000-0000A8260000}"/>
    <cellStyle name="Normal 29 3 2 3 2" xfId="9897" xr:uid="{00000000-0005-0000-0000-0000A9260000}"/>
    <cellStyle name="Normal 29 3 2 4" xfId="9898" xr:uid="{00000000-0005-0000-0000-0000AA260000}"/>
    <cellStyle name="Normal 29 3 2 4 2" xfId="9899" xr:uid="{00000000-0005-0000-0000-0000AB260000}"/>
    <cellStyle name="Normal 29 3 2 5" xfId="9900" xr:uid="{00000000-0005-0000-0000-0000AC260000}"/>
    <cellStyle name="Normal 29 3 2 5 2" xfId="9901" xr:uid="{00000000-0005-0000-0000-0000AD260000}"/>
    <cellStyle name="Normal 29 3 2 6" xfId="9902" xr:uid="{00000000-0005-0000-0000-0000AE260000}"/>
    <cellStyle name="Normal 29 3 2 6 2" xfId="9903" xr:uid="{00000000-0005-0000-0000-0000AF260000}"/>
    <cellStyle name="Normal 29 3 2 7" xfId="9904" xr:uid="{00000000-0005-0000-0000-0000B0260000}"/>
    <cellStyle name="Normal 29 3 2 7 2" xfId="9905" xr:uid="{00000000-0005-0000-0000-0000B1260000}"/>
    <cellStyle name="Normal 29 3 2 8" xfId="9906" xr:uid="{00000000-0005-0000-0000-0000B2260000}"/>
    <cellStyle name="Normal 29 3 2 8 2" xfId="9907" xr:uid="{00000000-0005-0000-0000-0000B3260000}"/>
    <cellStyle name="Normal 29 3 2 9" xfId="9908" xr:uid="{00000000-0005-0000-0000-0000B4260000}"/>
    <cellStyle name="Normal 29 3 2 9 2" xfId="9909" xr:uid="{00000000-0005-0000-0000-0000B5260000}"/>
    <cellStyle name="Normal 29 3 3" xfId="9910" xr:uid="{00000000-0005-0000-0000-0000B6260000}"/>
    <cellStyle name="Normal 29 3 3 2" xfId="9911" xr:uid="{00000000-0005-0000-0000-0000B7260000}"/>
    <cellStyle name="Normal 29 3 4" xfId="9912" xr:uid="{00000000-0005-0000-0000-0000B8260000}"/>
    <cellStyle name="Normal 29 3 4 2" xfId="9913" xr:uid="{00000000-0005-0000-0000-0000B9260000}"/>
    <cellStyle name="Normal 29 3 5" xfId="9914" xr:uid="{00000000-0005-0000-0000-0000BA260000}"/>
    <cellStyle name="Normal 29 3 5 2" xfId="9915" xr:uid="{00000000-0005-0000-0000-0000BB260000}"/>
    <cellStyle name="Normal 29 3 6" xfId="9916" xr:uid="{00000000-0005-0000-0000-0000BC260000}"/>
    <cellStyle name="Normal 29 3 6 2" xfId="9917" xr:uid="{00000000-0005-0000-0000-0000BD260000}"/>
    <cellStyle name="Normal 29 3 7" xfId="9918" xr:uid="{00000000-0005-0000-0000-0000BE260000}"/>
    <cellStyle name="Normal 29 3 7 2" xfId="9919" xr:uid="{00000000-0005-0000-0000-0000BF260000}"/>
    <cellStyle name="Normal 29 3 8" xfId="9920" xr:uid="{00000000-0005-0000-0000-0000C0260000}"/>
    <cellStyle name="Normal 29 3 8 2" xfId="9921" xr:uid="{00000000-0005-0000-0000-0000C1260000}"/>
    <cellStyle name="Normal 29 3 9" xfId="9922" xr:uid="{00000000-0005-0000-0000-0000C2260000}"/>
    <cellStyle name="Normal 29 3 9 2" xfId="9923" xr:uid="{00000000-0005-0000-0000-0000C3260000}"/>
    <cellStyle name="Normal 29 4" xfId="9924" xr:uid="{00000000-0005-0000-0000-0000C4260000}"/>
    <cellStyle name="Normal 29 4 2" xfId="9925" xr:uid="{00000000-0005-0000-0000-0000C5260000}"/>
    <cellStyle name="Normal 29 5" xfId="9926" xr:uid="{00000000-0005-0000-0000-0000C6260000}"/>
    <cellStyle name="Normal 29 5 2" xfId="9927" xr:uid="{00000000-0005-0000-0000-0000C7260000}"/>
    <cellStyle name="Normal 29 6" xfId="9928" xr:uid="{00000000-0005-0000-0000-0000C8260000}"/>
    <cellStyle name="Normal 29 6 2" xfId="9929" xr:uid="{00000000-0005-0000-0000-0000C9260000}"/>
    <cellStyle name="Normal 29 7" xfId="9930" xr:uid="{00000000-0005-0000-0000-0000CA260000}"/>
    <cellStyle name="Normal 29 7 2" xfId="9931" xr:uid="{00000000-0005-0000-0000-0000CB260000}"/>
    <cellStyle name="Normal 29 8" xfId="9932" xr:uid="{00000000-0005-0000-0000-0000CC260000}"/>
    <cellStyle name="Normal 29 8 2" xfId="9933" xr:uid="{00000000-0005-0000-0000-0000CD260000}"/>
    <cellStyle name="Normal 29 9" xfId="9934" xr:uid="{00000000-0005-0000-0000-0000CE260000}"/>
    <cellStyle name="Normal 29 9 2" xfId="9935" xr:uid="{00000000-0005-0000-0000-0000CF260000}"/>
    <cellStyle name="Normal 290" xfId="9936" xr:uid="{00000000-0005-0000-0000-0000D0260000}"/>
    <cellStyle name="Normal 290 2" xfId="9937" xr:uid="{00000000-0005-0000-0000-0000D1260000}"/>
    <cellStyle name="Normal 291" xfId="9938" xr:uid="{00000000-0005-0000-0000-0000D2260000}"/>
    <cellStyle name="Normal 291 2" xfId="9939" xr:uid="{00000000-0005-0000-0000-0000D3260000}"/>
    <cellStyle name="Normal 292" xfId="9940" xr:uid="{00000000-0005-0000-0000-0000D4260000}"/>
    <cellStyle name="Normal 292 2" xfId="9941" xr:uid="{00000000-0005-0000-0000-0000D5260000}"/>
    <cellStyle name="Normal 293" xfId="9942" xr:uid="{00000000-0005-0000-0000-0000D6260000}"/>
    <cellStyle name="Normal 293 2" xfId="9943" xr:uid="{00000000-0005-0000-0000-0000D7260000}"/>
    <cellStyle name="Normal 294" xfId="9944" xr:uid="{00000000-0005-0000-0000-0000D8260000}"/>
    <cellStyle name="Normal 294 2" xfId="9945" xr:uid="{00000000-0005-0000-0000-0000D9260000}"/>
    <cellStyle name="Normal 295" xfId="9946" xr:uid="{00000000-0005-0000-0000-0000DA260000}"/>
    <cellStyle name="Normal 295 2" xfId="9947" xr:uid="{00000000-0005-0000-0000-0000DB260000}"/>
    <cellStyle name="Normal 296" xfId="9948" xr:uid="{00000000-0005-0000-0000-0000DC260000}"/>
    <cellStyle name="Normal 296 2" xfId="9949" xr:uid="{00000000-0005-0000-0000-0000DD260000}"/>
    <cellStyle name="Normal 297" xfId="9950" xr:uid="{00000000-0005-0000-0000-0000DE260000}"/>
    <cellStyle name="Normal 297 2" xfId="9951" xr:uid="{00000000-0005-0000-0000-0000DF260000}"/>
    <cellStyle name="Normal 298" xfId="9952" xr:uid="{00000000-0005-0000-0000-0000E0260000}"/>
    <cellStyle name="Normal 298 2" xfId="9953" xr:uid="{00000000-0005-0000-0000-0000E1260000}"/>
    <cellStyle name="Normal 299" xfId="9954" xr:uid="{00000000-0005-0000-0000-0000E2260000}"/>
    <cellStyle name="Normal 299 2" xfId="9955" xr:uid="{00000000-0005-0000-0000-0000E3260000}"/>
    <cellStyle name="Normal 3" xfId="9956" xr:uid="{00000000-0005-0000-0000-0000E4260000}"/>
    <cellStyle name="Normal 3 10" xfId="9957" xr:uid="{00000000-0005-0000-0000-0000E5260000}"/>
    <cellStyle name="Normal 3 10 2" xfId="9958" xr:uid="{00000000-0005-0000-0000-0000E6260000}"/>
    <cellStyle name="Normal 3 11" xfId="9959" xr:uid="{00000000-0005-0000-0000-0000E7260000}"/>
    <cellStyle name="Normal 3 11 2" xfId="9960" xr:uid="{00000000-0005-0000-0000-0000E8260000}"/>
    <cellStyle name="Normal 3 12" xfId="9961" xr:uid="{00000000-0005-0000-0000-0000E9260000}"/>
    <cellStyle name="Normal 3 12 2" xfId="9962" xr:uid="{00000000-0005-0000-0000-0000EA260000}"/>
    <cellStyle name="Normal 3 13" xfId="9963" xr:uid="{00000000-0005-0000-0000-0000EB260000}"/>
    <cellStyle name="Normal 3 13 2" xfId="9964" xr:uid="{00000000-0005-0000-0000-0000EC260000}"/>
    <cellStyle name="Normal 3 14" xfId="9965" xr:uid="{00000000-0005-0000-0000-0000ED260000}"/>
    <cellStyle name="Normal 3 14 2" xfId="9966" xr:uid="{00000000-0005-0000-0000-0000EE260000}"/>
    <cellStyle name="Normal 3 15" xfId="9967" xr:uid="{00000000-0005-0000-0000-0000EF260000}"/>
    <cellStyle name="Normal 3 15 2" xfId="9968" xr:uid="{00000000-0005-0000-0000-0000F0260000}"/>
    <cellStyle name="Normal 3 16" xfId="9969" xr:uid="{00000000-0005-0000-0000-0000F1260000}"/>
    <cellStyle name="Normal 3 16 2" xfId="9970" xr:uid="{00000000-0005-0000-0000-0000F2260000}"/>
    <cellStyle name="Normal 3 17" xfId="9971" xr:uid="{00000000-0005-0000-0000-0000F3260000}"/>
    <cellStyle name="Normal 3 17 2" xfId="9972" xr:uid="{00000000-0005-0000-0000-0000F4260000}"/>
    <cellStyle name="Normal 3 18" xfId="9973" xr:uid="{00000000-0005-0000-0000-0000F5260000}"/>
    <cellStyle name="Normal 3 18 2" xfId="9974" xr:uid="{00000000-0005-0000-0000-0000F6260000}"/>
    <cellStyle name="Normal 3 19" xfId="9975" xr:uid="{00000000-0005-0000-0000-0000F7260000}"/>
    <cellStyle name="Normal 3 19 2" xfId="9976" xr:uid="{00000000-0005-0000-0000-0000F8260000}"/>
    <cellStyle name="Normal 3 2" xfId="9977" xr:uid="{00000000-0005-0000-0000-0000F9260000}"/>
    <cellStyle name="Normal 3 2 2" xfId="9978" xr:uid="{00000000-0005-0000-0000-0000FA260000}"/>
    <cellStyle name="Normal 3 2 2 2" xfId="9979" xr:uid="{00000000-0005-0000-0000-0000FB260000}"/>
    <cellStyle name="Normal 3 2 2 2 2" xfId="9980" xr:uid="{00000000-0005-0000-0000-0000FC260000}"/>
    <cellStyle name="Normal 3 2 2 2 2 2" xfId="9981" xr:uid="{00000000-0005-0000-0000-0000FD260000}"/>
    <cellStyle name="Normal 3 2 2 2 3" xfId="9982" xr:uid="{00000000-0005-0000-0000-0000FE260000}"/>
    <cellStyle name="Normal 3 2 2 3" xfId="9983" xr:uid="{00000000-0005-0000-0000-0000FF260000}"/>
    <cellStyle name="Normal 3 2 2 4" xfId="9984" xr:uid="{00000000-0005-0000-0000-000000270000}"/>
    <cellStyle name="Normal 3 2 2 4 2" xfId="9985" xr:uid="{00000000-0005-0000-0000-000001270000}"/>
    <cellStyle name="Normal 3 2 2 5" xfId="9986" xr:uid="{00000000-0005-0000-0000-000002270000}"/>
    <cellStyle name="Normal 3 2 2 6" xfId="9987" xr:uid="{00000000-0005-0000-0000-000003270000}"/>
    <cellStyle name="Normal 3 2 2 7" xfId="9988" xr:uid="{00000000-0005-0000-0000-000004270000}"/>
    <cellStyle name="Normal 3 2 3" xfId="9989" xr:uid="{00000000-0005-0000-0000-000005270000}"/>
    <cellStyle name="Normal 3 2 3 2" xfId="9990" xr:uid="{00000000-0005-0000-0000-000006270000}"/>
    <cellStyle name="Normal 3 2 3 2 2" xfId="9991" xr:uid="{00000000-0005-0000-0000-000007270000}"/>
    <cellStyle name="Normal 3 2 3 2 3" xfId="9992" xr:uid="{00000000-0005-0000-0000-000008270000}"/>
    <cellStyle name="Normal 3 2 3 3" xfId="9993" xr:uid="{00000000-0005-0000-0000-000009270000}"/>
    <cellStyle name="Normal 3 2 3 4" xfId="9994" xr:uid="{00000000-0005-0000-0000-00000A270000}"/>
    <cellStyle name="Normal 3 2 3 5" xfId="9995" xr:uid="{00000000-0005-0000-0000-00000B270000}"/>
    <cellStyle name="Normal 3 2 3 6" xfId="9996" xr:uid="{00000000-0005-0000-0000-00000C270000}"/>
    <cellStyle name="Normal 3 2 4" xfId="9997" xr:uid="{00000000-0005-0000-0000-00000D270000}"/>
    <cellStyle name="Normal 3 2 4 2" xfId="9998" xr:uid="{00000000-0005-0000-0000-00000E270000}"/>
    <cellStyle name="Normal 3 2 4 2 2" xfId="9999" xr:uid="{00000000-0005-0000-0000-00000F270000}"/>
    <cellStyle name="Normal 3 2 5" xfId="10000" xr:uid="{00000000-0005-0000-0000-000010270000}"/>
    <cellStyle name="Normal 3 2 5 2" xfId="10001" xr:uid="{00000000-0005-0000-0000-000011270000}"/>
    <cellStyle name="Normal 3 2 6" xfId="10002" xr:uid="{00000000-0005-0000-0000-000012270000}"/>
    <cellStyle name="Normal 3 2 6 2" xfId="10003" xr:uid="{00000000-0005-0000-0000-000013270000}"/>
    <cellStyle name="Normal 3 2 7" xfId="10004" xr:uid="{00000000-0005-0000-0000-000014270000}"/>
    <cellStyle name="Normal 3 2 8" xfId="10005" xr:uid="{00000000-0005-0000-0000-000015270000}"/>
    <cellStyle name="Normal 3 2 9" xfId="10006" xr:uid="{00000000-0005-0000-0000-000016270000}"/>
    <cellStyle name="Normal 3 20" xfId="10007" xr:uid="{00000000-0005-0000-0000-000017270000}"/>
    <cellStyle name="Normal 3 20 2" xfId="10008" xr:uid="{00000000-0005-0000-0000-000018270000}"/>
    <cellStyle name="Normal 3 21" xfId="10009" xr:uid="{00000000-0005-0000-0000-000019270000}"/>
    <cellStyle name="Normal 3 21 2" xfId="10010" xr:uid="{00000000-0005-0000-0000-00001A270000}"/>
    <cellStyle name="Normal 3 22" xfId="10011" xr:uid="{00000000-0005-0000-0000-00001B270000}"/>
    <cellStyle name="Normal 3 22 2" xfId="10012" xr:uid="{00000000-0005-0000-0000-00001C270000}"/>
    <cellStyle name="Normal 3 23" xfId="10013" xr:uid="{00000000-0005-0000-0000-00001D270000}"/>
    <cellStyle name="Normal 3 23 2" xfId="10014" xr:uid="{00000000-0005-0000-0000-00001E270000}"/>
    <cellStyle name="Normal 3 24" xfId="10015" xr:uid="{00000000-0005-0000-0000-00001F270000}"/>
    <cellStyle name="Normal 3 24 2" xfId="10016" xr:uid="{00000000-0005-0000-0000-000020270000}"/>
    <cellStyle name="Normal 3 25" xfId="10017" xr:uid="{00000000-0005-0000-0000-000021270000}"/>
    <cellStyle name="Normal 3 25 2" xfId="10018" xr:uid="{00000000-0005-0000-0000-000022270000}"/>
    <cellStyle name="Normal 3 25 3" xfId="10019" xr:uid="{00000000-0005-0000-0000-000023270000}"/>
    <cellStyle name="Normal 3 26" xfId="10020" xr:uid="{00000000-0005-0000-0000-000024270000}"/>
    <cellStyle name="Normal 3 26 2" xfId="10021" xr:uid="{00000000-0005-0000-0000-000025270000}"/>
    <cellStyle name="Normal 3 26 3" xfId="10022" xr:uid="{00000000-0005-0000-0000-000026270000}"/>
    <cellStyle name="Normal 3 27" xfId="10023" xr:uid="{00000000-0005-0000-0000-000027270000}"/>
    <cellStyle name="Normal 3 27 2" xfId="10024" xr:uid="{00000000-0005-0000-0000-000028270000}"/>
    <cellStyle name="Normal 3 27 2 2" xfId="10025" xr:uid="{00000000-0005-0000-0000-000029270000}"/>
    <cellStyle name="Normal 3 27 2 3" xfId="10026" xr:uid="{00000000-0005-0000-0000-00002A270000}"/>
    <cellStyle name="Normal 3 27 2 4" xfId="10027" xr:uid="{00000000-0005-0000-0000-00002B270000}"/>
    <cellStyle name="Normal 3 27 2 5" xfId="10028" xr:uid="{00000000-0005-0000-0000-00002C270000}"/>
    <cellStyle name="Normal 3 27 2 6" xfId="10029" xr:uid="{00000000-0005-0000-0000-00002D270000}"/>
    <cellStyle name="Normal 3 27 2 6 2" xfId="10030" xr:uid="{00000000-0005-0000-0000-00002E270000}"/>
    <cellStyle name="Normal 3 27 2 7" xfId="10031" xr:uid="{00000000-0005-0000-0000-00002F270000}"/>
    <cellStyle name="Normal 3 27 3" xfId="10032" xr:uid="{00000000-0005-0000-0000-000030270000}"/>
    <cellStyle name="Normal 3 27 4" xfId="10033" xr:uid="{00000000-0005-0000-0000-000031270000}"/>
    <cellStyle name="Normal 3 27 4 2" xfId="10034" xr:uid="{00000000-0005-0000-0000-000032270000}"/>
    <cellStyle name="Normal 3 27 4 2 2" xfId="10035" xr:uid="{00000000-0005-0000-0000-000033270000}"/>
    <cellStyle name="Normal 3 27 4 3" xfId="10036" xr:uid="{00000000-0005-0000-0000-000034270000}"/>
    <cellStyle name="Normal 3 27 5" xfId="10037" xr:uid="{00000000-0005-0000-0000-000035270000}"/>
    <cellStyle name="Normal 3 27 5 2" xfId="10038" xr:uid="{00000000-0005-0000-0000-000036270000}"/>
    <cellStyle name="Normal 3 27 5 2 2" xfId="10039" xr:uid="{00000000-0005-0000-0000-000037270000}"/>
    <cellStyle name="Normal 3 27 5 3" xfId="10040" xr:uid="{00000000-0005-0000-0000-000038270000}"/>
    <cellStyle name="Normal 3 27 6" xfId="10041" xr:uid="{00000000-0005-0000-0000-000039270000}"/>
    <cellStyle name="Normal 3 27 6 2" xfId="10042" xr:uid="{00000000-0005-0000-0000-00003A270000}"/>
    <cellStyle name="Normal 3 27 6 2 2" xfId="10043" xr:uid="{00000000-0005-0000-0000-00003B270000}"/>
    <cellStyle name="Normal 3 27 6 3" xfId="10044" xr:uid="{00000000-0005-0000-0000-00003C270000}"/>
    <cellStyle name="Normal 3 27 7" xfId="10045" xr:uid="{00000000-0005-0000-0000-00003D270000}"/>
    <cellStyle name="Normal 3 28" xfId="10046" xr:uid="{00000000-0005-0000-0000-00003E270000}"/>
    <cellStyle name="Normal 3 28 2" xfId="10047" xr:uid="{00000000-0005-0000-0000-00003F270000}"/>
    <cellStyle name="Normal 3 29" xfId="10048" xr:uid="{00000000-0005-0000-0000-000040270000}"/>
    <cellStyle name="Normal 3 29 2" xfId="10049" xr:uid="{00000000-0005-0000-0000-000041270000}"/>
    <cellStyle name="Normal 3 3" xfId="10050" xr:uid="{00000000-0005-0000-0000-000042270000}"/>
    <cellStyle name="Normal 3 3 2" xfId="10051" xr:uid="{00000000-0005-0000-0000-000043270000}"/>
    <cellStyle name="Normal 3 3 2 2" xfId="10052" xr:uid="{00000000-0005-0000-0000-000044270000}"/>
    <cellStyle name="Normal 3 3 3" xfId="10053" xr:uid="{00000000-0005-0000-0000-000045270000}"/>
    <cellStyle name="Normal 3 3 3 2" xfId="10054" xr:uid="{00000000-0005-0000-0000-000046270000}"/>
    <cellStyle name="Normal 3 3 4" xfId="10055" xr:uid="{00000000-0005-0000-0000-000047270000}"/>
    <cellStyle name="Normal 3 3 4 2" xfId="10056" xr:uid="{00000000-0005-0000-0000-000048270000}"/>
    <cellStyle name="Normal 3 3 5" xfId="10057" xr:uid="{00000000-0005-0000-0000-000049270000}"/>
    <cellStyle name="Normal 3 3 5 2" xfId="10058" xr:uid="{00000000-0005-0000-0000-00004A270000}"/>
    <cellStyle name="Normal 3 3 6" xfId="10059" xr:uid="{00000000-0005-0000-0000-00004B270000}"/>
    <cellStyle name="Normal 3 3 6 2" xfId="10060" xr:uid="{00000000-0005-0000-0000-00004C270000}"/>
    <cellStyle name="Normal 3 3 7" xfId="10061" xr:uid="{00000000-0005-0000-0000-00004D270000}"/>
    <cellStyle name="Normal 3 3 7 2" xfId="10062" xr:uid="{00000000-0005-0000-0000-00004E270000}"/>
    <cellStyle name="Normal 3 3 8" xfId="10063" xr:uid="{00000000-0005-0000-0000-00004F270000}"/>
    <cellStyle name="Normal 3 3 9" xfId="10064" xr:uid="{00000000-0005-0000-0000-000050270000}"/>
    <cellStyle name="Normal 3 30" xfId="10065" xr:uid="{00000000-0005-0000-0000-000051270000}"/>
    <cellStyle name="Normal 3 30 2" xfId="10066" xr:uid="{00000000-0005-0000-0000-000052270000}"/>
    <cellStyle name="Normal 3 31" xfId="10067" xr:uid="{00000000-0005-0000-0000-000053270000}"/>
    <cellStyle name="Normal 3 31 2" xfId="10068" xr:uid="{00000000-0005-0000-0000-000054270000}"/>
    <cellStyle name="Normal 3 32" xfId="10069" xr:uid="{00000000-0005-0000-0000-000055270000}"/>
    <cellStyle name="Normal 3 32 2" xfId="10070" xr:uid="{00000000-0005-0000-0000-000056270000}"/>
    <cellStyle name="Normal 3 33" xfId="10071" xr:uid="{00000000-0005-0000-0000-000057270000}"/>
    <cellStyle name="Normal 3 33 2" xfId="10072" xr:uid="{00000000-0005-0000-0000-000058270000}"/>
    <cellStyle name="Normal 3 34" xfId="10073" xr:uid="{00000000-0005-0000-0000-000059270000}"/>
    <cellStyle name="Normal 3 34 2" xfId="10074" xr:uid="{00000000-0005-0000-0000-00005A270000}"/>
    <cellStyle name="Normal 3 35" xfId="10075" xr:uid="{00000000-0005-0000-0000-00005B270000}"/>
    <cellStyle name="Normal 3 35 2" xfId="10076" xr:uid="{00000000-0005-0000-0000-00005C270000}"/>
    <cellStyle name="Normal 3 36" xfId="10077" xr:uid="{00000000-0005-0000-0000-00005D270000}"/>
    <cellStyle name="Normal 3 36 2" xfId="10078" xr:uid="{00000000-0005-0000-0000-00005E270000}"/>
    <cellStyle name="Normal 3 37" xfId="10079" xr:uid="{00000000-0005-0000-0000-00005F270000}"/>
    <cellStyle name="Normal 3 37 2" xfId="10080" xr:uid="{00000000-0005-0000-0000-000060270000}"/>
    <cellStyle name="Normal 3 38" xfId="10081" xr:uid="{00000000-0005-0000-0000-000061270000}"/>
    <cellStyle name="Normal 3 38 2" xfId="10082" xr:uid="{00000000-0005-0000-0000-000062270000}"/>
    <cellStyle name="Normal 3 38 2 2" xfId="10083" xr:uid="{00000000-0005-0000-0000-000063270000}"/>
    <cellStyle name="Normal 3 38 2 2 2" xfId="10084" xr:uid="{00000000-0005-0000-0000-000064270000}"/>
    <cellStyle name="Normal 3 38 2 3" xfId="10085" xr:uid="{00000000-0005-0000-0000-000065270000}"/>
    <cellStyle name="Normal 3 38 3" xfId="10086" xr:uid="{00000000-0005-0000-0000-000066270000}"/>
    <cellStyle name="Normal 3 38 3 2" xfId="10087" xr:uid="{00000000-0005-0000-0000-000067270000}"/>
    <cellStyle name="Normal 3 38 3 2 2" xfId="10088" xr:uid="{00000000-0005-0000-0000-000068270000}"/>
    <cellStyle name="Normal 3 38 3 3" xfId="10089" xr:uid="{00000000-0005-0000-0000-000069270000}"/>
    <cellStyle name="Normal 3 38 4" xfId="10090" xr:uid="{00000000-0005-0000-0000-00006A270000}"/>
    <cellStyle name="Normal 3 38 4 2" xfId="10091" xr:uid="{00000000-0005-0000-0000-00006B270000}"/>
    <cellStyle name="Normal 3 38 4 2 2" xfId="10092" xr:uid="{00000000-0005-0000-0000-00006C270000}"/>
    <cellStyle name="Normal 3 38 4 3" xfId="10093" xr:uid="{00000000-0005-0000-0000-00006D270000}"/>
    <cellStyle name="Normal 3 38 5" xfId="10094" xr:uid="{00000000-0005-0000-0000-00006E270000}"/>
    <cellStyle name="Normal 3 38 5 2" xfId="10095" xr:uid="{00000000-0005-0000-0000-00006F270000}"/>
    <cellStyle name="Normal 3 38 5 2 2" xfId="10096" xr:uid="{00000000-0005-0000-0000-000070270000}"/>
    <cellStyle name="Normal 3 38 5 3" xfId="10097" xr:uid="{00000000-0005-0000-0000-000071270000}"/>
    <cellStyle name="Normal 3 38 6" xfId="10098" xr:uid="{00000000-0005-0000-0000-000072270000}"/>
    <cellStyle name="Normal 3 39" xfId="10099" xr:uid="{00000000-0005-0000-0000-000073270000}"/>
    <cellStyle name="Normal 3 39 2" xfId="10100" xr:uid="{00000000-0005-0000-0000-000074270000}"/>
    <cellStyle name="Normal 3 4" xfId="10101" xr:uid="{00000000-0005-0000-0000-000075270000}"/>
    <cellStyle name="Normal 3 4 10" xfId="10102" xr:uid="{00000000-0005-0000-0000-000076270000}"/>
    <cellStyle name="Normal 3 4 11" xfId="10103" xr:uid="{00000000-0005-0000-0000-000077270000}"/>
    <cellStyle name="Normal 3 4 2" xfId="10104" xr:uid="{00000000-0005-0000-0000-000078270000}"/>
    <cellStyle name="Normal 3 4 2 2" xfId="10105" xr:uid="{00000000-0005-0000-0000-000079270000}"/>
    <cellStyle name="Normal 3 4 2 3" xfId="10106" xr:uid="{00000000-0005-0000-0000-00007A270000}"/>
    <cellStyle name="Normal 3 4 3" xfId="10107" xr:uid="{00000000-0005-0000-0000-00007B270000}"/>
    <cellStyle name="Normal 3 4 3 2" xfId="10108" xr:uid="{00000000-0005-0000-0000-00007C270000}"/>
    <cellStyle name="Normal 3 4 4" xfId="10109" xr:uid="{00000000-0005-0000-0000-00007D270000}"/>
    <cellStyle name="Normal 3 4 4 2" xfId="10110" xr:uid="{00000000-0005-0000-0000-00007E270000}"/>
    <cellStyle name="Normal 3 4 5" xfId="10111" xr:uid="{00000000-0005-0000-0000-00007F270000}"/>
    <cellStyle name="Normal 3 4 5 2" xfId="10112" xr:uid="{00000000-0005-0000-0000-000080270000}"/>
    <cellStyle name="Normal 3 4 6" xfId="10113" xr:uid="{00000000-0005-0000-0000-000081270000}"/>
    <cellStyle name="Normal 3 4 6 2" xfId="10114" xr:uid="{00000000-0005-0000-0000-000082270000}"/>
    <cellStyle name="Normal 3 4 7" xfId="10115" xr:uid="{00000000-0005-0000-0000-000083270000}"/>
    <cellStyle name="Normal 3 4 8" xfId="10116" xr:uid="{00000000-0005-0000-0000-000084270000}"/>
    <cellStyle name="Normal 3 4 9" xfId="10117" xr:uid="{00000000-0005-0000-0000-000085270000}"/>
    <cellStyle name="Normal 3 40" xfId="10118" xr:uid="{00000000-0005-0000-0000-000086270000}"/>
    <cellStyle name="Normal 3 40 2" xfId="10119" xr:uid="{00000000-0005-0000-0000-000087270000}"/>
    <cellStyle name="Normal 3 41" xfId="10120" xr:uid="{00000000-0005-0000-0000-000088270000}"/>
    <cellStyle name="Normal 3 41 2" xfId="10121" xr:uid="{00000000-0005-0000-0000-000089270000}"/>
    <cellStyle name="Normal 3 42" xfId="10122" xr:uid="{00000000-0005-0000-0000-00008A270000}"/>
    <cellStyle name="Normal 3 42 2" xfId="10123" xr:uid="{00000000-0005-0000-0000-00008B270000}"/>
    <cellStyle name="Normal 3 42 3" xfId="10124" xr:uid="{00000000-0005-0000-0000-00008C270000}"/>
    <cellStyle name="Normal 3 43" xfId="10125" xr:uid="{00000000-0005-0000-0000-00008D270000}"/>
    <cellStyle name="Normal 3 43 2" xfId="10126" xr:uid="{00000000-0005-0000-0000-00008E270000}"/>
    <cellStyle name="Normal 3 44" xfId="10127" xr:uid="{00000000-0005-0000-0000-00008F270000}"/>
    <cellStyle name="Normal 3 44 2" xfId="10128" xr:uid="{00000000-0005-0000-0000-000090270000}"/>
    <cellStyle name="Normal 3 45" xfId="10129" xr:uid="{00000000-0005-0000-0000-000091270000}"/>
    <cellStyle name="Normal 3 45 2" xfId="10130" xr:uid="{00000000-0005-0000-0000-000092270000}"/>
    <cellStyle name="Normal 3 46" xfId="10131" xr:uid="{00000000-0005-0000-0000-000093270000}"/>
    <cellStyle name="Normal 3 46 2" xfId="10132" xr:uid="{00000000-0005-0000-0000-000094270000}"/>
    <cellStyle name="Normal 3 47" xfId="10133" xr:uid="{00000000-0005-0000-0000-000095270000}"/>
    <cellStyle name="Normal 3 47 2" xfId="10134" xr:uid="{00000000-0005-0000-0000-000096270000}"/>
    <cellStyle name="Normal 3 48" xfId="10135" xr:uid="{00000000-0005-0000-0000-000097270000}"/>
    <cellStyle name="Normal 3 48 2" xfId="10136" xr:uid="{00000000-0005-0000-0000-000098270000}"/>
    <cellStyle name="Normal 3 49" xfId="10137" xr:uid="{00000000-0005-0000-0000-000099270000}"/>
    <cellStyle name="Normal 3 49 2" xfId="10138" xr:uid="{00000000-0005-0000-0000-00009A270000}"/>
    <cellStyle name="Normal 3 5" xfId="10139" xr:uid="{00000000-0005-0000-0000-00009B270000}"/>
    <cellStyle name="Normal 3 5 10" xfId="10140" xr:uid="{00000000-0005-0000-0000-00009C270000}"/>
    <cellStyle name="Normal 3 5 11" xfId="10141" xr:uid="{00000000-0005-0000-0000-00009D270000}"/>
    <cellStyle name="Normal 3 5 2" xfId="10142" xr:uid="{00000000-0005-0000-0000-00009E270000}"/>
    <cellStyle name="Normal 3 5 2 2" xfId="10143" xr:uid="{00000000-0005-0000-0000-00009F270000}"/>
    <cellStyle name="Normal 3 5 2 3" xfId="10144" xr:uid="{00000000-0005-0000-0000-0000A0270000}"/>
    <cellStyle name="Normal 3 5 3" xfId="10145" xr:uid="{00000000-0005-0000-0000-0000A1270000}"/>
    <cellStyle name="Normal 3 5 3 2" xfId="10146" xr:uid="{00000000-0005-0000-0000-0000A2270000}"/>
    <cellStyle name="Normal 3 5 4" xfId="10147" xr:uid="{00000000-0005-0000-0000-0000A3270000}"/>
    <cellStyle name="Normal 3 5 4 2" xfId="10148" xr:uid="{00000000-0005-0000-0000-0000A4270000}"/>
    <cellStyle name="Normal 3 5 5" xfId="10149" xr:uid="{00000000-0005-0000-0000-0000A5270000}"/>
    <cellStyle name="Normal 3 5 5 2" xfId="10150" xr:uid="{00000000-0005-0000-0000-0000A6270000}"/>
    <cellStyle name="Normal 3 5 6" xfId="10151" xr:uid="{00000000-0005-0000-0000-0000A7270000}"/>
    <cellStyle name="Normal 3 5 6 2" xfId="10152" xr:uid="{00000000-0005-0000-0000-0000A8270000}"/>
    <cellStyle name="Normal 3 5 7" xfId="10153" xr:uid="{00000000-0005-0000-0000-0000A9270000}"/>
    <cellStyle name="Normal 3 5 7 2" xfId="10154" xr:uid="{00000000-0005-0000-0000-0000AA270000}"/>
    <cellStyle name="Normal 3 5 8" xfId="10155" xr:uid="{00000000-0005-0000-0000-0000AB270000}"/>
    <cellStyle name="Normal 3 5 9" xfId="10156" xr:uid="{00000000-0005-0000-0000-0000AC270000}"/>
    <cellStyle name="Normal 3 50" xfId="10157" xr:uid="{00000000-0005-0000-0000-0000AD270000}"/>
    <cellStyle name="Normal 3 50 2" xfId="10158" xr:uid="{00000000-0005-0000-0000-0000AE270000}"/>
    <cellStyle name="Normal 3 51" xfId="10159" xr:uid="{00000000-0005-0000-0000-0000AF270000}"/>
    <cellStyle name="Normal 3 51 2" xfId="10160" xr:uid="{00000000-0005-0000-0000-0000B0270000}"/>
    <cellStyle name="Normal 3 52" xfId="10161" xr:uid="{00000000-0005-0000-0000-0000B1270000}"/>
    <cellStyle name="Normal 3 52 2" xfId="10162" xr:uid="{00000000-0005-0000-0000-0000B2270000}"/>
    <cellStyle name="Normal 3 53" xfId="10163" xr:uid="{00000000-0005-0000-0000-0000B3270000}"/>
    <cellStyle name="Normal 3 53 2" xfId="10164" xr:uid="{00000000-0005-0000-0000-0000B4270000}"/>
    <cellStyle name="Normal 3 54" xfId="10165" xr:uid="{00000000-0005-0000-0000-0000B5270000}"/>
    <cellStyle name="Normal 3 54 2" xfId="10166" xr:uid="{00000000-0005-0000-0000-0000B6270000}"/>
    <cellStyle name="Normal 3 55" xfId="10167" xr:uid="{00000000-0005-0000-0000-0000B7270000}"/>
    <cellStyle name="Normal 3 55 2" xfId="10168" xr:uid="{00000000-0005-0000-0000-0000B8270000}"/>
    <cellStyle name="Normal 3 56" xfId="10169" xr:uid="{00000000-0005-0000-0000-0000B9270000}"/>
    <cellStyle name="Normal 3 56 2" xfId="10170" xr:uid="{00000000-0005-0000-0000-0000BA270000}"/>
    <cellStyle name="Normal 3 57" xfId="10171" xr:uid="{00000000-0005-0000-0000-0000BB270000}"/>
    <cellStyle name="Normal 3 58" xfId="10172" xr:uid="{00000000-0005-0000-0000-0000BC270000}"/>
    <cellStyle name="Normal 3 59" xfId="10173" xr:uid="{00000000-0005-0000-0000-0000BD270000}"/>
    <cellStyle name="Normal 3 59 2" xfId="10174" xr:uid="{00000000-0005-0000-0000-0000BE270000}"/>
    <cellStyle name="Normal 3 6" xfId="10175" xr:uid="{00000000-0005-0000-0000-0000BF270000}"/>
    <cellStyle name="Normal 3 6 2" xfId="10176" xr:uid="{00000000-0005-0000-0000-0000C0270000}"/>
    <cellStyle name="Normal 3 6 2 2" xfId="10177" xr:uid="{00000000-0005-0000-0000-0000C1270000}"/>
    <cellStyle name="Normal 3 6 3" xfId="10178" xr:uid="{00000000-0005-0000-0000-0000C2270000}"/>
    <cellStyle name="Normal 3 6 3 2" xfId="10179" xr:uid="{00000000-0005-0000-0000-0000C3270000}"/>
    <cellStyle name="Normal 3 6 4" xfId="10180" xr:uid="{00000000-0005-0000-0000-0000C4270000}"/>
    <cellStyle name="Normal 3 6 4 2" xfId="10181" xr:uid="{00000000-0005-0000-0000-0000C5270000}"/>
    <cellStyle name="Normal 3 6 5" xfId="10182" xr:uid="{00000000-0005-0000-0000-0000C6270000}"/>
    <cellStyle name="Normal 3 6 5 2" xfId="10183" xr:uid="{00000000-0005-0000-0000-0000C7270000}"/>
    <cellStyle name="Normal 3 6 6" xfId="10184" xr:uid="{00000000-0005-0000-0000-0000C8270000}"/>
    <cellStyle name="Normal 3 6 6 2" xfId="10185" xr:uid="{00000000-0005-0000-0000-0000C9270000}"/>
    <cellStyle name="Normal 3 6 7" xfId="10186" xr:uid="{00000000-0005-0000-0000-0000CA270000}"/>
    <cellStyle name="Normal 3 6 8" xfId="10187" xr:uid="{00000000-0005-0000-0000-0000CB270000}"/>
    <cellStyle name="Normal 3 6 9" xfId="10188" xr:uid="{00000000-0005-0000-0000-0000CC270000}"/>
    <cellStyle name="Normal 3 60" xfId="10189" xr:uid="{00000000-0005-0000-0000-0000CD270000}"/>
    <cellStyle name="Normal 3 61" xfId="10190" xr:uid="{00000000-0005-0000-0000-0000CE270000}"/>
    <cellStyle name="Normal 3 62" xfId="10191" xr:uid="{00000000-0005-0000-0000-0000CF270000}"/>
    <cellStyle name="Normal 3 63" xfId="10192" xr:uid="{00000000-0005-0000-0000-0000D0270000}"/>
    <cellStyle name="Normal 3 64" xfId="10193" xr:uid="{00000000-0005-0000-0000-0000D1270000}"/>
    <cellStyle name="Normal 3 7" xfId="10194" xr:uid="{00000000-0005-0000-0000-0000D2270000}"/>
    <cellStyle name="Normal 3 7 2" xfId="10195" xr:uid="{00000000-0005-0000-0000-0000D3270000}"/>
    <cellStyle name="Normal 3 7 2 2" xfId="10196" xr:uid="{00000000-0005-0000-0000-0000D4270000}"/>
    <cellStyle name="Normal 3 7 3" xfId="10197" xr:uid="{00000000-0005-0000-0000-0000D5270000}"/>
    <cellStyle name="Normal 3 7 3 2" xfId="10198" xr:uid="{00000000-0005-0000-0000-0000D6270000}"/>
    <cellStyle name="Normal 3 7 4" xfId="10199" xr:uid="{00000000-0005-0000-0000-0000D7270000}"/>
    <cellStyle name="Normal 3 7 4 2" xfId="10200" xr:uid="{00000000-0005-0000-0000-0000D8270000}"/>
    <cellStyle name="Normal 3 7 5" xfId="10201" xr:uid="{00000000-0005-0000-0000-0000D9270000}"/>
    <cellStyle name="Normal 3 7 5 2" xfId="10202" xr:uid="{00000000-0005-0000-0000-0000DA270000}"/>
    <cellStyle name="Normal 3 7 6" xfId="10203" xr:uid="{00000000-0005-0000-0000-0000DB270000}"/>
    <cellStyle name="Normal 3 7 6 2" xfId="10204" xr:uid="{00000000-0005-0000-0000-0000DC270000}"/>
    <cellStyle name="Normal 3 7 7" xfId="10205" xr:uid="{00000000-0005-0000-0000-0000DD270000}"/>
    <cellStyle name="Normal 3 8" xfId="10206" xr:uid="{00000000-0005-0000-0000-0000DE270000}"/>
    <cellStyle name="Normal 3 8 2" xfId="10207" xr:uid="{00000000-0005-0000-0000-0000DF270000}"/>
    <cellStyle name="Normal 3 9" xfId="10208" xr:uid="{00000000-0005-0000-0000-0000E0270000}"/>
    <cellStyle name="Normal 3 9 2" xfId="10209" xr:uid="{00000000-0005-0000-0000-0000E1270000}"/>
    <cellStyle name="Normal 3_AL000048" xfId="10210" xr:uid="{00000000-0005-0000-0000-0000E2270000}"/>
    <cellStyle name="Normal 30" xfId="10211" xr:uid="{00000000-0005-0000-0000-0000E3270000}"/>
    <cellStyle name="Normal 30 2" xfId="10212" xr:uid="{00000000-0005-0000-0000-0000E4270000}"/>
    <cellStyle name="Normal 30 2 2" xfId="10213" xr:uid="{00000000-0005-0000-0000-0000E5270000}"/>
    <cellStyle name="Normal 30 2 3" xfId="10214" xr:uid="{00000000-0005-0000-0000-0000E6270000}"/>
    <cellStyle name="Normal 30 2 4" xfId="10215" xr:uid="{00000000-0005-0000-0000-0000E7270000}"/>
    <cellStyle name="Normal 30 2 5" xfId="10216" xr:uid="{00000000-0005-0000-0000-0000E8270000}"/>
    <cellStyle name="Normal 30 3" xfId="10217" xr:uid="{00000000-0005-0000-0000-0000E9270000}"/>
    <cellStyle name="Normal 30 3 2" xfId="10218" xr:uid="{00000000-0005-0000-0000-0000EA270000}"/>
    <cellStyle name="Normal 30 4" xfId="10219" xr:uid="{00000000-0005-0000-0000-0000EB270000}"/>
    <cellStyle name="Normal 30 4 2" xfId="10220" xr:uid="{00000000-0005-0000-0000-0000EC270000}"/>
    <cellStyle name="Normal 30 5" xfId="10221" xr:uid="{00000000-0005-0000-0000-0000ED270000}"/>
    <cellStyle name="Normal 30 5 2" xfId="10222" xr:uid="{00000000-0005-0000-0000-0000EE270000}"/>
    <cellStyle name="Normal 30 6" xfId="10223" xr:uid="{00000000-0005-0000-0000-0000EF270000}"/>
    <cellStyle name="Normal 300" xfId="10224" xr:uid="{00000000-0005-0000-0000-0000F0270000}"/>
    <cellStyle name="Normal 300 2" xfId="10225" xr:uid="{00000000-0005-0000-0000-0000F1270000}"/>
    <cellStyle name="Normal 301" xfId="10226" xr:uid="{00000000-0005-0000-0000-0000F2270000}"/>
    <cellStyle name="Normal 301 2" xfId="10227" xr:uid="{00000000-0005-0000-0000-0000F3270000}"/>
    <cellStyle name="Normal 302" xfId="10228" xr:uid="{00000000-0005-0000-0000-0000F4270000}"/>
    <cellStyle name="Normal 302 2" xfId="10229" xr:uid="{00000000-0005-0000-0000-0000F5270000}"/>
    <cellStyle name="Normal 303" xfId="10230" xr:uid="{00000000-0005-0000-0000-0000F6270000}"/>
    <cellStyle name="Normal 303 2" xfId="10231" xr:uid="{00000000-0005-0000-0000-0000F7270000}"/>
    <cellStyle name="Normal 304" xfId="10232" xr:uid="{00000000-0005-0000-0000-0000F8270000}"/>
    <cellStyle name="Normal 304 2" xfId="10233" xr:uid="{00000000-0005-0000-0000-0000F9270000}"/>
    <cellStyle name="Normal 305" xfId="10234" xr:uid="{00000000-0005-0000-0000-0000FA270000}"/>
    <cellStyle name="Normal 305 2" xfId="10235" xr:uid="{00000000-0005-0000-0000-0000FB270000}"/>
    <cellStyle name="Normal 306" xfId="10236" xr:uid="{00000000-0005-0000-0000-0000FC270000}"/>
    <cellStyle name="Normal 306 2" xfId="10237" xr:uid="{00000000-0005-0000-0000-0000FD270000}"/>
    <cellStyle name="Normal 307" xfId="10238" xr:uid="{00000000-0005-0000-0000-0000FE270000}"/>
    <cellStyle name="Normal 307 2" xfId="10239" xr:uid="{00000000-0005-0000-0000-0000FF270000}"/>
    <cellStyle name="Normal 308" xfId="10240" xr:uid="{00000000-0005-0000-0000-000000280000}"/>
    <cellStyle name="Normal 308 2" xfId="10241" xr:uid="{00000000-0005-0000-0000-000001280000}"/>
    <cellStyle name="Normal 309" xfId="10242" xr:uid="{00000000-0005-0000-0000-000002280000}"/>
    <cellStyle name="Normal 309 2" xfId="10243" xr:uid="{00000000-0005-0000-0000-000003280000}"/>
    <cellStyle name="Normal 31" xfId="10244" xr:uid="{00000000-0005-0000-0000-000004280000}"/>
    <cellStyle name="Normal 31 2" xfId="10245" xr:uid="{00000000-0005-0000-0000-000005280000}"/>
    <cellStyle name="Normal 31 2 2" xfId="10246" xr:uid="{00000000-0005-0000-0000-000006280000}"/>
    <cellStyle name="Normal 31 3" xfId="10247" xr:uid="{00000000-0005-0000-0000-000007280000}"/>
    <cellStyle name="Normal 310" xfId="10248" xr:uid="{00000000-0005-0000-0000-000008280000}"/>
    <cellStyle name="Normal 310 2" xfId="10249" xr:uid="{00000000-0005-0000-0000-000009280000}"/>
    <cellStyle name="Normal 311" xfId="10250" xr:uid="{00000000-0005-0000-0000-00000A280000}"/>
    <cellStyle name="Normal 311 2" xfId="10251" xr:uid="{00000000-0005-0000-0000-00000B280000}"/>
    <cellStyle name="Normal 312" xfId="10252" xr:uid="{00000000-0005-0000-0000-00000C280000}"/>
    <cellStyle name="Normal 312 2" xfId="10253" xr:uid="{00000000-0005-0000-0000-00000D280000}"/>
    <cellStyle name="Normal 313" xfId="10254" xr:uid="{00000000-0005-0000-0000-00000E280000}"/>
    <cellStyle name="Normal 313 2" xfId="10255" xr:uid="{00000000-0005-0000-0000-00000F280000}"/>
    <cellStyle name="Normal 314" xfId="10256" xr:uid="{00000000-0005-0000-0000-000010280000}"/>
    <cellStyle name="Normal 314 2" xfId="10257" xr:uid="{00000000-0005-0000-0000-000011280000}"/>
    <cellStyle name="Normal 315" xfId="10258" xr:uid="{00000000-0005-0000-0000-000012280000}"/>
    <cellStyle name="Normal 315 2" xfId="10259" xr:uid="{00000000-0005-0000-0000-000013280000}"/>
    <cellStyle name="Normal 316" xfId="10260" xr:uid="{00000000-0005-0000-0000-000014280000}"/>
    <cellStyle name="Normal 316 2" xfId="10261" xr:uid="{00000000-0005-0000-0000-000015280000}"/>
    <cellStyle name="Normal 317" xfId="10262" xr:uid="{00000000-0005-0000-0000-000016280000}"/>
    <cellStyle name="Normal 317 2" xfId="10263" xr:uid="{00000000-0005-0000-0000-000017280000}"/>
    <cellStyle name="Normal 318" xfId="10264" xr:uid="{00000000-0005-0000-0000-000018280000}"/>
    <cellStyle name="Normal 318 2" xfId="10265" xr:uid="{00000000-0005-0000-0000-000019280000}"/>
    <cellStyle name="Normal 319" xfId="10266" xr:uid="{00000000-0005-0000-0000-00001A280000}"/>
    <cellStyle name="Normal 319 2" xfId="10267" xr:uid="{00000000-0005-0000-0000-00001B280000}"/>
    <cellStyle name="Normal 32" xfId="10268" xr:uid="{00000000-0005-0000-0000-00001C280000}"/>
    <cellStyle name="Normal 32 2" xfId="10269" xr:uid="{00000000-0005-0000-0000-00001D280000}"/>
    <cellStyle name="Normal 32 2 2" xfId="10270" xr:uid="{00000000-0005-0000-0000-00001E280000}"/>
    <cellStyle name="Normal 32 2 3" xfId="10271" xr:uid="{00000000-0005-0000-0000-00001F280000}"/>
    <cellStyle name="Normal 32 3" xfId="10272" xr:uid="{00000000-0005-0000-0000-000020280000}"/>
    <cellStyle name="Normal 32 3 2" xfId="10273" xr:uid="{00000000-0005-0000-0000-000021280000}"/>
    <cellStyle name="Normal 32 4" xfId="10274" xr:uid="{00000000-0005-0000-0000-000022280000}"/>
    <cellStyle name="Normal 32 5" xfId="10275" xr:uid="{00000000-0005-0000-0000-000023280000}"/>
    <cellStyle name="Normal 32 6" xfId="10276" xr:uid="{00000000-0005-0000-0000-000024280000}"/>
    <cellStyle name="Normal 320" xfId="10277" xr:uid="{00000000-0005-0000-0000-000025280000}"/>
    <cellStyle name="Normal 320 2" xfId="10278" xr:uid="{00000000-0005-0000-0000-000026280000}"/>
    <cellStyle name="Normal 321" xfId="10279" xr:uid="{00000000-0005-0000-0000-000027280000}"/>
    <cellStyle name="Normal 321 2" xfId="10280" xr:uid="{00000000-0005-0000-0000-000028280000}"/>
    <cellStyle name="Normal 322" xfId="10281" xr:uid="{00000000-0005-0000-0000-000029280000}"/>
    <cellStyle name="Normal 322 2" xfId="10282" xr:uid="{00000000-0005-0000-0000-00002A280000}"/>
    <cellStyle name="Normal 323" xfId="10283" xr:uid="{00000000-0005-0000-0000-00002B280000}"/>
    <cellStyle name="Normal 323 2" xfId="10284" xr:uid="{00000000-0005-0000-0000-00002C280000}"/>
    <cellStyle name="Normal 324" xfId="10285" xr:uid="{00000000-0005-0000-0000-00002D280000}"/>
    <cellStyle name="Normal 324 2" xfId="10286" xr:uid="{00000000-0005-0000-0000-00002E280000}"/>
    <cellStyle name="Normal 325" xfId="10287" xr:uid="{00000000-0005-0000-0000-00002F280000}"/>
    <cellStyle name="Normal 325 2" xfId="10288" xr:uid="{00000000-0005-0000-0000-000030280000}"/>
    <cellStyle name="Normal 326" xfId="10289" xr:uid="{00000000-0005-0000-0000-000031280000}"/>
    <cellStyle name="Normal 326 2" xfId="10290" xr:uid="{00000000-0005-0000-0000-000032280000}"/>
    <cellStyle name="Normal 327" xfId="10291" xr:uid="{00000000-0005-0000-0000-000033280000}"/>
    <cellStyle name="Normal 327 2" xfId="10292" xr:uid="{00000000-0005-0000-0000-000034280000}"/>
    <cellStyle name="Normal 328" xfId="10293" xr:uid="{00000000-0005-0000-0000-000035280000}"/>
    <cellStyle name="Normal 328 2" xfId="10294" xr:uid="{00000000-0005-0000-0000-000036280000}"/>
    <cellStyle name="Normal 329" xfId="10295" xr:uid="{00000000-0005-0000-0000-000037280000}"/>
    <cellStyle name="Normal 329 2" xfId="10296" xr:uid="{00000000-0005-0000-0000-000038280000}"/>
    <cellStyle name="Normal 33" xfId="10297" xr:uid="{00000000-0005-0000-0000-000039280000}"/>
    <cellStyle name="Normal 33 10" xfId="10298" xr:uid="{00000000-0005-0000-0000-00003A280000}"/>
    <cellStyle name="Normal 33 11" xfId="10299" xr:uid="{00000000-0005-0000-0000-00003B280000}"/>
    <cellStyle name="Normal 33 12" xfId="10300" xr:uid="{00000000-0005-0000-0000-00003C280000}"/>
    <cellStyle name="Normal 33 13" xfId="10301" xr:uid="{00000000-0005-0000-0000-00003D280000}"/>
    <cellStyle name="Normal 33 14" xfId="10302" xr:uid="{00000000-0005-0000-0000-00003E280000}"/>
    <cellStyle name="Normal 33 15" xfId="10303" xr:uid="{00000000-0005-0000-0000-00003F280000}"/>
    <cellStyle name="Normal 33 16" xfId="10304" xr:uid="{00000000-0005-0000-0000-000040280000}"/>
    <cellStyle name="Normal 33 17" xfId="10305" xr:uid="{00000000-0005-0000-0000-000041280000}"/>
    <cellStyle name="Normal 33 18" xfId="10306" xr:uid="{00000000-0005-0000-0000-000042280000}"/>
    <cellStyle name="Normal 33 19" xfId="10307" xr:uid="{00000000-0005-0000-0000-000043280000}"/>
    <cellStyle name="Normal 33 2" xfId="10308" xr:uid="{00000000-0005-0000-0000-000044280000}"/>
    <cellStyle name="Normal 33 20" xfId="10309" xr:uid="{00000000-0005-0000-0000-000045280000}"/>
    <cellStyle name="Normal 33 21" xfId="10310" xr:uid="{00000000-0005-0000-0000-000046280000}"/>
    <cellStyle name="Normal 33 22" xfId="10311" xr:uid="{00000000-0005-0000-0000-000047280000}"/>
    <cellStyle name="Normal 33 3" xfId="10312" xr:uid="{00000000-0005-0000-0000-000048280000}"/>
    <cellStyle name="Normal 33 4" xfId="10313" xr:uid="{00000000-0005-0000-0000-000049280000}"/>
    <cellStyle name="Normal 33 5" xfId="10314" xr:uid="{00000000-0005-0000-0000-00004A280000}"/>
    <cellStyle name="Normal 33 6" xfId="10315" xr:uid="{00000000-0005-0000-0000-00004B280000}"/>
    <cellStyle name="Normal 33 7" xfId="10316" xr:uid="{00000000-0005-0000-0000-00004C280000}"/>
    <cellStyle name="Normal 33 8" xfId="10317" xr:uid="{00000000-0005-0000-0000-00004D280000}"/>
    <cellStyle name="Normal 33 9" xfId="10318" xr:uid="{00000000-0005-0000-0000-00004E280000}"/>
    <cellStyle name="Normal 330" xfId="10319" xr:uid="{00000000-0005-0000-0000-00004F280000}"/>
    <cellStyle name="Normal 330 2" xfId="10320" xr:uid="{00000000-0005-0000-0000-000050280000}"/>
    <cellStyle name="Normal 331" xfId="10321" xr:uid="{00000000-0005-0000-0000-000051280000}"/>
    <cellStyle name="Normal 331 2" xfId="10322" xr:uid="{00000000-0005-0000-0000-000052280000}"/>
    <cellStyle name="Normal 332" xfId="10323" xr:uid="{00000000-0005-0000-0000-000053280000}"/>
    <cellStyle name="Normal 332 2" xfId="10324" xr:uid="{00000000-0005-0000-0000-000054280000}"/>
    <cellStyle name="Normal 333" xfId="10325" xr:uid="{00000000-0005-0000-0000-000055280000}"/>
    <cellStyle name="Normal 333 2" xfId="10326" xr:uid="{00000000-0005-0000-0000-000056280000}"/>
    <cellStyle name="Normal 334" xfId="10327" xr:uid="{00000000-0005-0000-0000-000057280000}"/>
    <cellStyle name="Normal 334 2" xfId="10328" xr:uid="{00000000-0005-0000-0000-000058280000}"/>
    <cellStyle name="Normal 335" xfId="10329" xr:uid="{00000000-0005-0000-0000-000059280000}"/>
    <cellStyle name="Normal 335 2" xfId="10330" xr:uid="{00000000-0005-0000-0000-00005A280000}"/>
    <cellStyle name="Normal 336" xfId="10331" xr:uid="{00000000-0005-0000-0000-00005B280000}"/>
    <cellStyle name="Normal 336 2" xfId="10332" xr:uid="{00000000-0005-0000-0000-00005C280000}"/>
    <cellStyle name="Normal 337" xfId="10333" xr:uid="{00000000-0005-0000-0000-00005D280000}"/>
    <cellStyle name="Normal 337 2" xfId="10334" xr:uid="{00000000-0005-0000-0000-00005E280000}"/>
    <cellStyle name="Normal 338" xfId="10335" xr:uid="{00000000-0005-0000-0000-00005F280000}"/>
    <cellStyle name="Normal 338 2" xfId="10336" xr:uid="{00000000-0005-0000-0000-000060280000}"/>
    <cellStyle name="Normal 339" xfId="10337" xr:uid="{00000000-0005-0000-0000-000061280000}"/>
    <cellStyle name="Normal 339 2" xfId="10338" xr:uid="{00000000-0005-0000-0000-000062280000}"/>
    <cellStyle name="Normal 34" xfId="10339" xr:uid="{00000000-0005-0000-0000-000063280000}"/>
    <cellStyle name="Normal 34 2" xfId="10340" xr:uid="{00000000-0005-0000-0000-000064280000}"/>
    <cellStyle name="Normal 340" xfId="10341" xr:uid="{00000000-0005-0000-0000-000065280000}"/>
    <cellStyle name="Normal 340 2" xfId="10342" xr:uid="{00000000-0005-0000-0000-000066280000}"/>
    <cellStyle name="Normal 341" xfId="10343" xr:uid="{00000000-0005-0000-0000-000067280000}"/>
    <cellStyle name="Normal 341 2" xfId="10344" xr:uid="{00000000-0005-0000-0000-000068280000}"/>
    <cellStyle name="Normal 342" xfId="10345" xr:uid="{00000000-0005-0000-0000-000069280000}"/>
    <cellStyle name="Normal 342 2" xfId="10346" xr:uid="{00000000-0005-0000-0000-00006A280000}"/>
    <cellStyle name="Normal 343" xfId="10347" xr:uid="{00000000-0005-0000-0000-00006B280000}"/>
    <cellStyle name="Normal 343 2" xfId="10348" xr:uid="{00000000-0005-0000-0000-00006C280000}"/>
    <cellStyle name="Normal 344" xfId="10349" xr:uid="{00000000-0005-0000-0000-00006D280000}"/>
    <cellStyle name="Normal 344 2" xfId="10350" xr:uid="{00000000-0005-0000-0000-00006E280000}"/>
    <cellStyle name="Normal 345" xfId="10351" xr:uid="{00000000-0005-0000-0000-00006F280000}"/>
    <cellStyle name="Normal 345 2" xfId="10352" xr:uid="{00000000-0005-0000-0000-000070280000}"/>
    <cellStyle name="Normal 346" xfId="10353" xr:uid="{00000000-0005-0000-0000-000071280000}"/>
    <cellStyle name="Normal 346 2" xfId="10354" xr:uid="{00000000-0005-0000-0000-000072280000}"/>
    <cellStyle name="Normal 347" xfId="10355" xr:uid="{00000000-0005-0000-0000-000073280000}"/>
    <cellStyle name="Normal 347 2" xfId="10356" xr:uid="{00000000-0005-0000-0000-000074280000}"/>
    <cellStyle name="Normal 348" xfId="10357" xr:uid="{00000000-0005-0000-0000-000075280000}"/>
    <cellStyle name="Normal 348 2" xfId="10358" xr:uid="{00000000-0005-0000-0000-000076280000}"/>
    <cellStyle name="Normal 349" xfId="10359" xr:uid="{00000000-0005-0000-0000-000077280000}"/>
    <cellStyle name="Normal 349 2" xfId="10360" xr:uid="{00000000-0005-0000-0000-000078280000}"/>
    <cellStyle name="Normal 35" xfId="10361" xr:uid="{00000000-0005-0000-0000-000079280000}"/>
    <cellStyle name="Normal 35 2" xfId="10362" xr:uid="{00000000-0005-0000-0000-00007A280000}"/>
    <cellStyle name="Normal 350" xfId="10363" xr:uid="{00000000-0005-0000-0000-00007B280000}"/>
    <cellStyle name="Normal 350 2" xfId="10364" xr:uid="{00000000-0005-0000-0000-00007C280000}"/>
    <cellStyle name="Normal 351" xfId="10365" xr:uid="{00000000-0005-0000-0000-00007D280000}"/>
    <cellStyle name="Normal 351 2" xfId="10366" xr:uid="{00000000-0005-0000-0000-00007E280000}"/>
    <cellStyle name="Normal 352" xfId="10367" xr:uid="{00000000-0005-0000-0000-00007F280000}"/>
    <cellStyle name="Normal 352 2" xfId="10368" xr:uid="{00000000-0005-0000-0000-000080280000}"/>
    <cellStyle name="Normal 353" xfId="10369" xr:uid="{00000000-0005-0000-0000-000081280000}"/>
    <cellStyle name="Normal 353 2" xfId="10370" xr:uid="{00000000-0005-0000-0000-000082280000}"/>
    <cellStyle name="Normal 354" xfId="10371" xr:uid="{00000000-0005-0000-0000-000083280000}"/>
    <cellStyle name="Normal 354 2" xfId="10372" xr:uid="{00000000-0005-0000-0000-000084280000}"/>
    <cellStyle name="Normal 355" xfId="10373" xr:uid="{00000000-0005-0000-0000-000085280000}"/>
    <cellStyle name="Normal 355 2" xfId="10374" xr:uid="{00000000-0005-0000-0000-000086280000}"/>
    <cellStyle name="Normal 356" xfId="10375" xr:uid="{00000000-0005-0000-0000-000087280000}"/>
    <cellStyle name="Normal 356 2" xfId="10376" xr:uid="{00000000-0005-0000-0000-000088280000}"/>
    <cellStyle name="Normal 357" xfId="10377" xr:uid="{00000000-0005-0000-0000-000089280000}"/>
    <cellStyle name="Normal 357 2" xfId="10378" xr:uid="{00000000-0005-0000-0000-00008A280000}"/>
    <cellStyle name="Normal 358" xfId="10379" xr:uid="{00000000-0005-0000-0000-00008B280000}"/>
    <cellStyle name="Normal 358 2" xfId="10380" xr:uid="{00000000-0005-0000-0000-00008C280000}"/>
    <cellStyle name="Normal 359" xfId="10381" xr:uid="{00000000-0005-0000-0000-00008D280000}"/>
    <cellStyle name="Normal 359 2" xfId="10382" xr:uid="{00000000-0005-0000-0000-00008E280000}"/>
    <cellStyle name="Normal 36" xfId="10383" xr:uid="{00000000-0005-0000-0000-00008F280000}"/>
    <cellStyle name="Normal 36 2" xfId="10384" xr:uid="{00000000-0005-0000-0000-000090280000}"/>
    <cellStyle name="Normal 360" xfId="10385" xr:uid="{00000000-0005-0000-0000-000091280000}"/>
    <cellStyle name="Normal 360 2" xfId="10386" xr:uid="{00000000-0005-0000-0000-000092280000}"/>
    <cellStyle name="Normal 361" xfId="10387" xr:uid="{00000000-0005-0000-0000-000093280000}"/>
    <cellStyle name="Normal 361 2" xfId="10388" xr:uid="{00000000-0005-0000-0000-000094280000}"/>
    <cellStyle name="Normal 362" xfId="10389" xr:uid="{00000000-0005-0000-0000-000095280000}"/>
    <cellStyle name="Normal 362 2" xfId="10390" xr:uid="{00000000-0005-0000-0000-000096280000}"/>
    <cellStyle name="Normal 363" xfId="10391" xr:uid="{00000000-0005-0000-0000-000097280000}"/>
    <cellStyle name="Normal 363 2" xfId="10392" xr:uid="{00000000-0005-0000-0000-000098280000}"/>
    <cellStyle name="Normal 364" xfId="10393" xr:uid="{00000000-0005-0000-0000-000099280000}"/>
    <cellStyle name="Normal 364 2" xfId="10394" xr:uid="{00000000-0005-0000-0000-00009A280000}"/>
    <cellStyle name="Normal 365" xfId="10395" xr:uid="{00000000-0005-0000-0000-00009B280000}"/>
    <cellStyle name="Normal 365 2" xfId="10396" xr:uid="{00000000-0005-0000-0000-00009C280000}"/>
    <cellStyle name="Normal 366" xfId="10397" xr:uid="{00000000-0005-0000-0000-00009D280000}"/>
    <cellStyle name="Normal 366 2" xfId="10398" xr:uid="{00000000-0005-0000-0000-00009E280000}"/>
    <cellStyle name="Normal 367" xfId="10399" xr:uid="{00000000-0005-0000-0000-00009F280000}"/>
    <cellStyle name="Normal 367 2" xfId="10400" xr:uid="{00000000-0005-0000-0000-0000A0280000}"/>
    <cellStyle name="Normal 368" xfId="10401" xr:uid="{00000000-0005-0000-0000-0000A1280000}"/>
    <cellStyle name="Normal 368 2" xfId="10402" xr:uid="{00000000-0005-0000-0000-0000A2280000}"/>
    <cellStyle name="Normal 369" xfId="10403" xr:uid="{00000000-0005-0000-0000-0000A3280000}"/>
    <cellStyle name="Normal 369 2" xfId="10404" xr:uid="{00000000-0005-0000-0000-0000A4280000}"/>
    <cellStyle name="Normal 37" xfId="10405" xr:uid="{00000000-0005-0000-0000-0000A5280000}"/>
    <cellStyle name="Normal 37 2" xfId="10406" xr:uid="{00000000-0005-0000-0000-0000A6280000}"/>
    <cellStyle name="Normal 37 2 2" xfId="10407" xr:uid="{00000000-0005-0000-0000-0000A7280000}"/>
    <cellStyle name="Normal 37 2 3" xfId="10408" xr:uid="{00000000-0005-0000-0000-0000A8280000}"/>
    <cellStyle name="Normal 37 2 4" xfId="10409" xr:uid="{00000000-0005-0000-0000-0000A9280000}"/>
    <cellStyle name="Normal 37 2 5" xfId="10410" xr:uid="{00000000-0005-0000-0000-0000AA280000}"/>
    <cellStyle name="Normal 37 3" xfId="10411" xr:uid="{00000000-0005-0000-0000-0000AB280000}"/>
    <cellStyle name="Normal 37 4" xfId="10412" xr:uid="{00000000-0005-0000-0000-0000AC280000}"/>
    <cellStyle name="Normal 37 5" xfId="10413" xr:uid="{00000000-0005-0000-0000-0000AD280000}"/>
    <cellStyle name="Normal 37 6" xfId="10414" xr:uid="{00000000-0005-0000-0000-0000AE280000}"/>
    <cellStyle name="Normal 370" xfId="10415" xr:uid="{00000000-0005-0000-0000-0000AF280000}"/>
    <cellStyle name="Normal 370 2" xfId="10416" xr:uid="{00000000-0005-0000-0000-0000B0280000}"/>
    <cellStyle name="Normal 371" xfId="10417" xr:uid="{00000000-0005-0000-0000-0000B1280000}"/>
    <cellStyle name="Normal 371 2" xfId="10418" xr:uid="{00000000-0005-0000-0000-0000B2280000}"/>
    <cellStyle name="Normal 372" xfId="10419" xr:uid="{00000000-0005-0000-0000-0000B3280000}"/>
    <cellStyle name="Normal 372 2" xfId="10420" xr:uid="{00000000-0005-0000-0000-0000B4280000}"/>
    <cellStyle name="Normal 373" xfId="10421" xr:uid="{00000000-0005-0000-0000-0000B5280000}"/>
    <cellStyle name="Normal 373 2" xfId="10422" xr:uid="{00000000-0005-0000-0000-0000B6280000}"/>
    <cellStyle name="Normal 374" xfId="10423" xr:uid="{00000000-0005-0000-0000-0000B7280000}"/>
    <cellStyle name="Normal 374 2" xfId="10424" xr:uid="{00000000-0005-0000-0000-0000B8280000}"/>
    <cellStyle name="Normal 375" xfId="10425" xr:uid="{00000000-0005-0000-0000-0000B9280000}"/>
    <cellStyle name="Normal 375 2" xfId="10426" xr:uid="{00000000-0005-0000-0000-0000BA280000}"/>
    <cellStyle name="Normal 376" xfId="10427" xr:uid="{00000000-0005-0000-0000-0000BB280000}"/>
    <cellStyle name="Normal 376 2" xfId="10428" xr:uid="{00000000-0005-0000-0000-0000BC280000}"/>
    <cellStyle name="Normal 377" xfId="10429" xr:uid="{00000000-0005-0000-0000-0000BD280000}"/>
    <cellStyle name="Normal 377 2" xfId="10430" xr:uid="{00000000-0005-0000-0000-0000BE280000}"/>
    <cellStyle name="Normal 378" xfId="10431" xr:uid="{00000000-0005-0000-0000-0000BF280000}"/>
    <cellStyle name="Normal 378 2" xfId="10432" xr:uid="{00000000-0005-0000-0000-0000C0280000}"/>
    <cellStyle name="Normal 379" xfId="10433" xr:uid="{00000000-0005-0000-0000-0000C1280000}"/>
    <cellStyle name="Normal 379 2" xfId="10434" xr:uid="{00000000-0005-0000-0000-0000C2280000}"/>
    <cellStyle name="Normal 38" xfId="10435" xr:uid="{00000000-0005-0000-0000-0000C3280000}"/>
    <cellStyle name="Normal 38 2" xfId="10436" xr:uid="{00000000-0005-0000-0000-0000C4280000}"/>
    <cellStyle name="Normal 38 3" xfId="10437" xr:uid="{00000000-0005-0000-0000-0000C5280000}"/>
    <cellStyle name="Normal 38 4" xfId="10438" xr:uid="{00000000-0005-0000-0000-0000C6280000}"/>
    <cellStyle name="Normal 38 5" xfId="10439" xr:uid="{00000000-0005-0000-0000-0000C7280000}"/>
    <cellStyle name="Normal 38 6" xfId="10440" xr:uid="{00000000-0005-0000-0000-0000C8280000}"/>
    <cellStyle name="Normal 380" xfId="10441" xr:uid="{00000000-0005-0000-0000-0000C9280000}"/>
    <cellStyle name="Normal 380 2" xfId="10442" xr:uid="{00000000-0005-0000-0000-0000CA280000}"/>
    <cellStyle name="Normal 381" xfId="10443" xr:uid="{00000000-0005-0000-0000-0000CB280000}"/>
    <cellStyle name="Normal 381 2" xfId="10444" xr:uid="{00000000-0005-0000-0000-0000CC280000}"/>
    <cellStyle name="Normal 382" xfId="10445" xr:uid="{00000000-0005-0000-0000-0000CD280000}"/>
    <cellStyle name="Normal 382 2" xfId="10446" xr:uid="{00000000-0005-0000-0000-0000CE280000}"/>
    <cellStyle name="Normal 383" xfId="10447" xr:uid="{00000000-0005-0000-0000-0000CF280000}"/>
    <cellStyle name="Normal 383 2" xfId="10448" xr:uid="{00000000-0005-0000-0000-0000D0280000}"/>
    <cellStyle name="Normal 384" xfId="10449" xr:uid="{00000000-0005-0000-0000-0000D1280000}"/>
    <cellStyle name="Normal 384 2" xfId="10450" xr:uid="{00000000-0005-0000-0000-0000D2280000}"/>
    <cellStyle name="Normal 385" xfId="10451" xr:uid="{00000000-0005-0000-0000-0000D3280000}"/>
    <cellStyle name="Normal 385 2" xfId="10452" xr:uid="{00000000-0005-0000-0000-0000D4280000}"/>
    <cellStyle name="Normal 386" xfId="10453" xr:uid="{00000000-0005-0000-0000-0000D5280000}"/>
    <cellStyle name="Normal 386 2" xfId="10454" xr:uid="{00000000-0005-0000-0000-0000D6280000}"/>
    <cellStyle name="Normal 387" xfId="10455" xr:uid="{00000000-0005-0000-0000-0000D7280000}"/>
    <cellStyle name="Normal 387 2" xfId="10456" xr:uid="{00000000-0005-0000-0000-0000D8280000}"/>
    <cellStyle name="Normal 388" xfId="10457" xr:uid="{00000000-0005-0000-0000-0000D9280000}"/>
    <cellStyle name="Normal 388 2" xfId="10458" xr:uid="{00000000-0005-0000-0000-0000DA280000}"/>
    <cellStyle name="Normal 388 3" xfId="10459" xr:uid="{00000000-0005-0000-0000-0000DB280000}"/>
    <cellStyle name="Normal 389" xfId="10460" xr:uid="{00000000-0005-0000-0000-0000DC280000}"/>
    <cellStyle name="Normal 389 2" xfId="10461" xr:uid="{00000000-0005-0000-0000-0000DD280000}"/>
    <cellStyle name="Normal 389 3" xfId="10462" xr:uid="{00000000-0005-0000-0000-0000DE280000}"/>
    <cellStyle name="Normal 39" xfId="10463" xr:uid="{00000000-0005-0000-0000-0000DF280000}"/>
    <cellStyle name="Normal 39 2" xfId="10464" xr:uid="{00000000-0005-0000-0000-0000E0280000}"/>
    <cellStyle name="Normal 39 2 2" xfId="10465" xr:uid="{00000000-0005-0000-0000-0000E1280000}"/>
    <cellStyle name="Normal 39 3" xfId="10466" xr:uid="{00000000-0005-0000-0000-0000E2280000}"/>
    <cellStyle name="Normal 39 4" xfId="10467" xr:uid="{00000000-0005-0000-0000-0000E3280000}"/>
    <cellStyle name="Normal 390" xfId="10468" xr:uid="{00000000-0005-0000-0000-0000E4280000}"/>
    <cellStyle name="Normal 390 2" xfId="10469" xr:uid="{00000000-0005-0000-0000-0000E5280000}"/>
    <cellStyle name="Normal 390 3" xfId="10470" xr:uid="{00000000-0005-0000-0000-0000E6280000}"/>
    <cellStyle name="Normal 390 4" xfId="10471" xr:uid="{00000000-0005-0000-0000-0000E7280000}"/>
    <cellStyle name="Normal 391" xfId="10472" xr:uid="{00000000-0005-0000-0000-0000E8280000}"/>
    <cellStyle name="Normal 391 2" xfId="10473" xr:uid="{00000000-0005-0000-0000-0000E9280000}"/>
    <cellStyle name="Normal 391 3" xfId="10474" xr:uid="{00000000-0005-0000-0000-0000EA280000}"/>
    <cellStyle name="Normal 391 4" xfId="10475" xr:uid="{00000000-0005-0000-0000-0000EB280000}"/>
    <cellStyle name="Normal 392" xfId="10476" xr:uid="{00000000-0005-0000-0000-0000EC280000}"/>
    <cellStyle name="Normal 392 2" xfId="10477" xr:uid="{00000000-0005-0000-0000-0000ED280000}"/>
    <cellStyle name="Normal 393" xfId="10478" xr:uid="{00000000-0005-0000-0000-0000EE280000}"/>
    <cellStyle name="Normal 393 2" xfId="10479" xr:uid="{00000000-0005-0000-0000-0000EF280000}"/>
    <cellStyle name="Normal 394" xfId="10480" xr:uid="{00000000-0005-0000-0000-0000F0280000}"/>
    <cellStyle name="Normal 394 2" xfId="10481" xr:uid="{00000000-0005-0000-0000-0000F1280000}"/>
    <cellStyle name="Normal 395" xfId="10482" xr:uid="{00000000-0005-0000-0000-0000F2280000}"/>
    <cellStyle name="Normal 395 2" xfId="10483" xr:uid="{00000000-0005-0000-0000-0000F3280000}"/>
    <cellStyle name="Normal 396" xfId="10484" xr:uid="{00000000-0005-0000-0000-0000F4280000}"/>
    <cellStyle name="Normal 396 2" xfId="10485" xr:uid="{00000000-0005-0000-0000-0000F5280000}"/>
    <cellStyle name="Normal 397" xfId="10486" xr:uid="{00000000-0005-0000-0000-0000F6280000}"/>
    <cellStyle name="Normal 397 2" xfId="10487" xr:uid="{00000000-0005-0000-0000-0000F7280000}"/>
    <cellStyle name="Normal 397 3" xfId="10488" xr:uid="{00000000-0005-0000-0000-0000F8280000}"/>
    <cellStyle name="Normal 398" xfId="10489" xr:uid="{00000000-0005-0000-0000-0000F9280000}"/>
    <cellStyle name="Normal 399" xfId="10490" xr:uid="{00000000-0005-0000-0000-0000FA280000}"/>
    <cellStyle name="Normal 4" xfId="10491" xr:uid="{00000000-0005-0000-0000-0000FB280000}"/>
    <cellStyle name="Normal 4 10" xfId="10492" xr:uid="{00000000-0005-0000-0000-0000FC280000}"/>
    <cellStyle name="Normal 4 10 2" xfId="10493" xr:uid="{00000000-0005-0000-0000-0000FD280000}"/>
    <cellStyle name="Normal 4 10 2 2" xfId="10494" xr:uid="{00000000-0005-0000-0000-0000FE280000}"/>
    <cellStyle name="Normal 4 10 3" xfId="10495" xr:uid="{00000000-0005-0000-0000-0000FF280000}"/>
    <cellStyle name="Normal 4 11" xfId="10496" xr:uid="{00000000-0005-0000-0000-000000290000}"/>
    <cellStyle name="Normal 4 11 2" xfId="10497" xr:uid="{00000000-0005-0000-0000-000001290000}"/>
    <cellStyle name="Normal 4 11 2 2" xfId="10498" xr:uid="{00000000-0005-0000-0000-000002290000}"/>
    <cellStyle name="Normal 4 11 3" xfId="10499" xr:uid="{00000000-0005-0000-0000-000003290000}"/>
    <cellStyle name="Normal 4 12" xfId="10500" xr:uid="{00000000-0005-0000-0000-000004290000}"/>
    <cellStyle name="Normal 4 12 2" xfId="10501" xr:uid="{00000000-0005-0000-0000-000005290000}"/>
    <cellStyle name="Normal 4 13" xfId="10502" xr:uid="{00000000-0005-0000-0000-000006290000}"/>
    <cellStyle name="Normal 4 13 2" xfId="10503" xr:uid="{00000000-0005-0000-0000-000007290000}"/>
    <cellStyle name="Normal 4 14" xfId="10504" xr:uid="{00000000-0005-0000-0000-000008290000}"/>
    <cellStyle name="Normal 4 14 2" xfId="10505" xr:uid="{00000000-0005-0000-0000-000009290000}"/>
    <cellStyle name="Normal 4 15" xfId="10506" xr:uid="{00000000-0005-0000-0000-00000A290000}"/>
    <cellStyle name="Normal 4 15 2" xfId="10507" xr:uid="{00000000-0005-0000-0000-00000B290000}"/>
    <cellStyle name="Normal 4 16" xfId="10508" xr:uid="{00000000-0005-0000-0000-00000C290000}"/>
    <cellStyle name="Normal 4 16 2" xfId="10509" xr:uid="{00000000-0005-0000-0000-00000D290000}"/>
    <cellStyle name="Normal 4 17" xfId="10510" xr:uid="{00000000-0005-0000-0000-00000E290000}"/>
    <cellStyle name="Normal 4 17 2" xfId="10511" xr:uid="{00000000-0005-0000-0000-00000F290000}"/>
    <cellStyle name="Normal 4 18" xfId="10512" xr:uid="{00000000-0005-0000-0000-000010290000}"/>
    <cellStyle name="Normal 4 18 2" xfId="10513" xr:uid="{00000000-0005-0000-0000-000011290000}"/>
    <cellStyle name="Normal 4 19" xfId="10514" xr:uid="{00000000-0005-0000-0000-000012290000}"/>
    <cellStyle name="Normal 4 2" xfId="10515" xr:uid="{00000000-0005-0000-0000-000013290000}"/>
    <cellStyle name="Normal 4 2 10" xfId="10516" xr:uid="{00000000-0005-0000-0000-000014290000}"/>
    <cellStyle name="Normal 4 2 2" xfId="10517" xr:uid="{00000000-0005-0000-0000-000015290000}"/>
    <cellStyle name="Normal 4 2 2 2" xfId="10518" xr:uid="{00000000-0005-0000-0000-000016290000}"/>
    <cellStyle name="Normal 4 2 2 2 2" xfId="10519" xr:uid="{00000000-0005-0000-0000-000017290000}"/>
    <cellStyle name="Normal 4 2 2 2 3" xfId="10520" xr:uid="{00000000-0005-0000-0000-000018290000}"/>
    <cellStyle name="Normal 4 2 2 3" xfId="10521" xr:uid="{00000000-0005-0000-0000-000019290000}"/>
    <cellStyle name="Normal 4 2 2 3 2" xfId="10522" xr:uid="{00000000-0005-0000-0000-00001A290000}"/>
    <cellStyle name="Normal 4 2 2 3 3" xfId="10523" xr:uid="{00000000-0005-0000-0000-00001B290000}"/>
    <cellStyle name="Normal 4 2 2 4" xfId="10524" xr:uid="{00000000-0005-0000-0000-00001C290000}"/>
    <cellStyle name="Normal 4 2 2 4 2" xfId="10525" xr:uid="{00000000-0005-0000-0000-00001D290000}"/>
    <cellStyle name="Normal 4 2 2 5" xfId="10526" xr:uid="{00000000-0005-0000-0000-00001E290000}"/>
    <cellStyle name="Normal 4 2 2 6" xfId="10527" xr:uid="{00000000-0005-0000-0000-00001F290000}"/>
    <cellStyle name="Normal 4 2 2 7" xfId="10528" xr:uid="{00000000-0005-0000-0000-000020290000}"/>
    <cellStyle name="Normal 4 2 3" xfId="10529" xr:uid="{00000000-0005-0000-0000-000021290000}"/>
    <cellStyle name="Normal 4 2 3 2" xfId="10530" xr:uid="{00000000-0005-0000-0000-000022290000}"/>
    <cellStyle name="Normal 4 2 4" xfId="10531" xr:uid="{00000000-0005-0000-0000-000023290000}"/>
    <cellStyle name="Normal 4 2 4 2" xfId="10532" xr:uid="{00000000-0005-0000-0000-000024290000}"/>
    <cellStyle name="Normal 4 2 4 3" xfId="10533" xr:uid="{00000000-0005-0000-0000-000025290000}"/>
    <cellStyle name="Normal 4 2 5" xfId="10534" xr:uid="{00000000-0005-0000-0000-000026290000}"/>
    <cellStyle name="Normal 4 2 5 2" xfId="10535" xr:uid="{00000000-0005-0000-0000-000027290000}"/>
    <cellStyle name="Normal 4 2 6" xfId="10536" xr:uid="{00000000-0005-0000-0000-000028290000}"/>
    <cellStyle name="Normal 4 2 6 2" xfId="10537" xr:uid="{00000000-0005-0000-0000-000029290000}"/>
    <cellStyle name="Normal 4 2 7" xfId="10538" xr:uid="{00000000-0005-0000-0000-00002A290000}"/>
    <cellStyle name="Normal 4 2 7 2" xfId="10539" xr:uid="{00000000-0005-0000-0000-00002B290000}"/>
    <cellStyle name="Normal 4 2 7 3" xfId="10540" xr:uid="{00000000-0005-0000-0000-00002C290000}"/>
    <cellStyle name="Normal 4 2 8" xfId="10541" xr:uid="{00000000-0005-0000-0000-00002D290000}"/>
    <cellStyle name="Normal 4 2 9" xfId="10542" xr:uid="{00000000-0005-0000-0000-00002E290000}"/>
    <cellStyle name="Normal 4 20" xfId="10543" xr:uid="{00000000-0005-0000-0000-00002F290000}"/>
    <cellStyle name="Normal 4 21" xfId="10544" xr:uid="{00000000-0005-0000-0000-000030290000}"/>
    <cellStyle name="Normal 4 22" xfId="10545" xr:uid="{00000000-0005-0000-0000-000031290000}"/>
    <cellStyle name="Normal 4 3" xfId="10546" xr:uid="{00000000-0005-0000-0000-000032290000}"/>
    <cellStyle name="Normal 4 3 2" xfId="10547" xr:uid="{00000000-0005-0000-0000-000033290000}"/>
    <cellStyle name="Normal 4 3 2 2" xfId="10548" xr:uid="{00000000-0005-0000-0000-000034290000}"/>
    <cellStyle name="Normal 4 3 3" xfId="10549" xr:uid="{00000000-0005-0000-0000-000035290000}"/>
    <cellStyle name="Normal 4 3 3 2" xfId="10550" xr:uid="{00000000-0005-0000-0000-000036290000}"/>
    <cellStyle name="Normal 4 3 4" xfId="10551" xr:uid="{00000000-0005-0000-0000-000037290000}"/>
    <cellStyle name="Normal 4 3 4 2" xfId="10552" xr:uid="{00000000-0005-0000-0000-000038290000}"/>
    <cellStyle name="Normal 4 3 5" xfId="10553" xr:uid="{00000000-0005-0000-0000-000039290000}"/>
    <cellStyle name="Normal 4 3 5 2" xfId="10554" xr:uid="{00000000-0005-0000-0000-00003A290000}"/>
    <cellStyle name="Normal 4 3 6" xfId="10555" xr:uid="{00000000-0005-0000-0000-00003B290000}"/>
    <cellStyle name="Normal 4 3 6 2" xfId="10556" xr:uid="{00000000-0005-0000-0000-00003C290000}"/>
    <cellStyle name="Normal 4 3 7" xfId="10557" xr:uid="{00000000-0005-0000-0000-00003D290000}"/>
    <cellStyle name="Normal 4 3 7 2" xfId="10558" xr:uid="{00000000-0005-0000-0000-00003E290000}"/>
    <cellStyle name="Normal 4 3 8" xfId="10559" xr:uid="{00000000-0005-0000-0000-00003F290000}"/>
    <cellStyle name="Normal 4 3 9" xfId="10560" xr:uid="{00000000-0005-0000-0000-000040290000}"/>
    <cellStyle name="Normal 4 4" xfId="10561" xr:uid="{00000000-0005-0000-0000-000041290000}"/>
    <cellStyle name="Normal 4 4 10" xfId="10562" xr:uid="{00000000-0005-0000-0000-000042290000}"/>
    <cellStyle name="Normal 4 4 2" xfId="10563" xr:uid="{00000000-0005-0000-0000-000043290000}"/>
    <cellStyle name="Normal 4 4 2 2" xfId="10564" xr:uid="{00000000-0005-0000-0000-000044290000}"/>
    <cellStyle name="Normal 4 4 2 3" xfId="10565" xr:uid="{00000000-0005-0000-0000-000045290000}"/>
    <cellStyle name="Normal 4 4 2 4" xfId="10566" xr:uid="{00000000-0005-0000-0000-000046290000}"/>
    <cellStyle name="Normal 4 4 3" xfId="10567" xr:uid="{00000000-0005-0000-0000-000047290000}"/>
    <cellStyle name="Normal 4 4 3 2" xfId="10568" xr:uid="{00000000-0005-0000-0000-000048290000}"/>
    <cellStyle name="Normal 4 4 4" xfId="10569" xr:uid="{00000000-0005-0000-0000-000049290000}"/>
    <cellStyle name="Normal 4 4 4 2" xfId="10570" xr:uid="{00000000-0005-0000-0000-00004A290000}"/>
    <cellStyle name="Normal 4 4 5" xfId="10571" xr:uid="{00000000-0005-0000-0000-00004B290000}"/>
    <cellStyle name="Normal 4 4 5 2" xfId="10572" xr:uid="{00000000-0005-0000-0000-00004C290000}"/>
    <cellStyle name="Normal 4 4 6" xfId="10573" xr:uid="{00000000-0005-0000-0000-00004D290000}"/>
    <cellStyle name="Normal 4 4 6 2" xfId="10574" xr:uid="{00000000-0005-0000-0000-00004E290000}"/>
    <cellStyle name="Normal 4 4 7" xfId="10575" xr:uid="{00000000-0005-0000-0000-00004F290000}"/>
    <cellStyle name="Normal 4 4 7 2" xfId="10576" xr:uid="{00000000-0005-0000-0000-000050290000}"/>
    <cellStyle name="Normal 4 4 8" xfId="10577" xr:uid="{00000000-0005-0000-0000-000051290000}"/>
    <cellStyle name="Normal 4 4 9" xfId="10578" xr:uid="{00000000-0005-0000-0000-000052290000}"/>
    <cellStyle name="Normal 4 5" xfId="10579" xr:uid="{00000000-0005-0000-0000-000053290000}"/>
    <cellStyle name="Normal 4 5 2" xfId="10580" xr:uid="{00000000-0005-0000-0000-000054290000}"/>
    <cellStyle name="Normal 4 5 2 2" xfId="10581" xr:uid="{00000000-0005-0000-0000-000055290000}"/>
    <cellStyle name="Normal 4 5 3" xfId="10582" xr:uid="{00000000-0005-0000-0000-000056290000}"/>
    <cellStyle name="Normal 4 5 3 2" xfId="10583" xr:uid="{00000000-0005-0000-0000-000057290000}"/>
    <cellStyle name="Normal 4 5 4" xfId="10584" xr:uid="{00000000-0005-0000-0000-000058290000}"/>
    <cellStyle name="Normal 4 5 4 2" xfId="10585" xr:uid="{00000000-0005-0000-0000-000059290000}"/>
    <cellStyle name="Normal 4 5 5" xfId="10586" xr:uid="{00000000-0005-0000-0000-00005A290000}"/>
    <cellStyle name="Normal 4 5 5 2" xfId="10587" xr:uid="{00000000-0005-0000-0000-00005B290000}"/>
    <cellStyle name="Normal 4 5 6" xfId="10588" xr:uid="{00000000-0005-0000-0000-00005C290000}"/>
    <cellStyle name="Normal 4 5 6 2" xfId="10589" xr:uid="{00000000-0005-0000-0000-00005D290000}"/>
    <cellStyle name="Normal 4 5 7" xfId="10590" xr:uid="{00000000-0005-0000-0000-00005E290000}"/>
    <cellStyle name="Normal 4 5 8" xfId="10591" xr:uid="{00000000-0005-0000-0000-00005F290000}"/>
    <cellStyle name="Normal 4 5 9" xfId="10592" xr:uid="{00000000-0005-0000-0000-000060290000}"/>
    <cellStyle name="Normal 4 6" xfId="10593" xr:uid="{00000000-0005-0000-0000-000061290000}"/>
    <cellStyle name="Normal 4 6 2" xfId="10594" xr:uid="{00000000-0005-0000-0000-000062290000}"/>
    <cellStyle name="Normal 4 6 2 2" xfId="10595" xr:uid="{00000000-0005-0000-0000-000063290000}"/>
    <cellStyle name="Normal 4 6 3" xfId="10596" xr:uid="{00000000-0005-0000-0000-000064290000}"/>
    <cellStyle name="Normal 4 6 3 2" xfId="10597" xr:uid="{00000000-0005-0000-0000-000065290000}"/>
    <cellStyle name="Normal 4 6 4" xfId="10598" xr:uid="{00000000-0005-0000-0000-000066290000}"/>
    <cellStyle name="Normal 4 6 4 2" xfId="10599" xr:uid="{00000000-0005-0000-0000-000067290000}"/>
    <cellStyle name="Normal 4 6 5" xfId="10600" xr:uid="{00000000-0005-0000-0000-000068290000}"/>
    <cellStyle name="Normal 4 6 5 2" xfId="10601" xr:uid="{00000000-0005-0000-0000-000069290000}"/>
    <cellStyle name="Normal 4 6 6" xfId="10602" xr:uid="{00000000-0005-0000-0000-00006A290000}"/>
    <cellStyle name="Normal 4 6 6 2" xfId="10603" xr:uid="{00000000-0005-0000-0000-00006B290000}"/>
    <cellStyle name="Normal 4 6 7" xfId="10604" xr:uid="{00000000-0005-0000-0000-00006C290000}"/>
    <cellStyle name="Normal 4 7" xfId="10605" xr:uid="{00000000-0005-0000-0000-00006D290000}"/>
    <cellStyle name="Normal 4 7 2" xfId="10606" xr:uid="{00000000-0005-0000-0000-00006E290000}"/>
    <cellStyle name="Normal 4 7 2 2" xfId="10607" xr:uid="{00000000-0005-0000-0000-00006F290000}"/>
    <cellStyle name="Normal 4 7 3" xfId="10608" xr:uid="{00000000-0005-0000-0000-000070290000}"/>
    <cellStyle name="Normal 4 7 3 2" xfId="10609" xr:uid="{00000000-0005-0000-0000-000071290000}"/>
    <cellStyle name="Normal 4 7 4" xfId="10610" xr:uid="{00000000-0005-0000-0000-000072290000}"/>
    <cellStyle name="Normal 4 7 4 2" xfId="10611" xr:uid="{00000000-0005-0000-0000-000073290000}"/>
    <cellStyle name="Normal 4 7 5" xfId="10612" xr:uid="{00000000-0005-0000-0000-000074290000}"/>
    <cellStyle name="Normal 4 7 5 2" xfId="10613" xr:uid="{00000000-0005-0000-0000-000075290000}"/>
    <cellStyle name="Normal 4 7 6" xfId="10614" xr:uid="{00000000-0005-0000-0000-000076290000}"/>
    <cellStyle name="Normal 4 7 6 2" xfId="10615" xr:uid="{00000000-0005-0000-0000-000077290000}"/>
    <cellStyle name="Normal 4 7 7" xfId="10616" xr:uid="{00000000-0005-0000-0000-000078290000}"/>
    <cellStyle name="Normal 4 8" xfId="10617" xr:uid="{00000000-0005-0000-0000-000079290000}"/>
    <cellStyle name="Normal 4 8 2" xfId="10618" xr:uid="{00000000-0005-0000-0000-00007A290000}"/>
    <cellStyle name="Normal 4 8 2 2" xfId="10619" xr:uid="{00000000-0005-0000-0000-00007B290000}"/>
    <cellStyle name="Normal 4 8 3" xfId="10620" xr:uid="{00000000-0005-0000-0000-00007C290000}"/>
    <cellStyle name="Normal 4 8 4" xfId="10621" xr:uid="{00000000-0005-0000-0000-00007D290000}"/>
    <cellStyle name="Normal 4 9" xfId="10622" xr:uid="{00000000-0005-0000-0000-00007E290000}"/>
    <cellStyle name="Normal 4 9 2" xfId="10623" xr:uid="{00000000-0005-0000-0000-00007F290000}"/>
    <cellStyle name="Normal 4 9 2 2" xfId="10624" xr:uid="{00000000-0005-0000-0000-000080290000}"/>
    <cellStyle name="Normal 4 9 3" xfId="10625" xr:uid="{00000000-0005-0000-0000-000081290000}"/>
    <cellStyle name="Normal 4 9 4" xfId="10626" xr:uid="{00000000-0005-0000-0000-000082290000}"/>
    <cellStyle name="Normal 4_creditors" xfId="10627" xr:uid="{00000000-0005-0000-0000-000083290000}"/>
    <cellStyle name="Normal 40" xfId="10628" xr:uid="{00000000-0005-0000-0000-000084290000}"/>
    <cellStyle name="Normal 40 2" xfId="10629" xr:uid="{00000000-0005-0000-0000-000085290000}"/>
    <cellStyle name="Normal 40 2 2" xfId="10630" xr:uid="{00000000-0005-0000-0000-000086290000}"/>
    <cellStyle name="Normal 40 3" xfId="10631" xr:uid="{00000000-0005-0000-0000-000087290000}"/>
    <cellStyle name="Normal 40 4" xfId="10632" xr:uid="{00000000-0005-0000-0000-000088290000}"/>
    <cellStyle name="Normal 400" xfId="10633" xr:uid="{00000000-0005-0000-0000-000089290000}"/>
    <cellStyle name="Normal 401" xfId="10634" xr:uid="{00000000-0005-0000-0000-00008A290000}"/>
    <cellStyle name="Normal 402" xfId="10635" xr:uid="{00000000-0005-0000-0000-00008B290000}"/>
    <cellStyle name="Normal 403" xfId="10636" xr:uid="{00000000-0005-0000-0000-00008C290000}"/>
    <cellStyle name="Normal 403 2" xfId="10637" xr:uid="{00000000-0005-0000-0000-00008D290000}"/>
    <cellStyle name="Normal 404" xfId="10638" xr:uid="{00000000-0005-0000-0000-00008E290000}"/>
    <cellStyle name="Normal 404 2" xfId="10639" xr:uid="{00000000-0005-0000-0000-00008F290000}"/>
    <cellStyle name="Normal 405" xfId="10640" xr:uid="{00000000-0005-0000-0000-000090290000}"/>
    <cellStyle name="Normal 406" xfId="10641" xr:uid="{00000000-0005-0000-0000-000091290000}"/>
    <cellStyle name="Normal 407" xfId="10642" xr:uid="{00000000-0005-0000-0000-000092290000}"/>
    <cellStyle name="Normal 408" xfId="10643" xr:uid="{00000000-0005-0000-0000-000093290000}"/>
    <cellStyle name="Normal 409" xfId="10644" xr:uid="{00000000-0005-0000-0000-000094290000}"/>
    <cellStyle name="Normal 41" xfId="10645" xr:uid="{00000000-0005-0000-0000-000095290000}"/>
    <cellStyle name="Normal 41 2" xfId="10646" xr:uid="{00000000-0005-0000-0000-000096290000}"/>
    <cellStyle name="Normal 41 2 2" xfId="10647" xr:uid="{00000000-0005-0000-0000-000097290000}"/>
    <cellStyle name="Normal 41 3" xfId="10648" xr:uid="{00000000-0005-0000-0000-000098290000}"/>
    <cellStyle name="Normal 41 4" xfId="10649" xr:uid="{00000000-0005-0000-0000-000099290000}"/>
    <cellStyle name="Normal 410" xfId="10650" xr:uid="{00000000-0005-0000-0000-00009A290000}"/>
    <cellStyle name="Normal 411" xfId="10651" xr:uid="{00000000-0005-0000-0000-00009B290000}"/>
    <cellStyle name="Normal 412" xfId="10652" xr:uid="{00000000-0005-0000-0000-00009C290000}"/>
    <cellStyle name="Normal 413" xfId="10653" xr:uid="{00000000-0005-0000-0000-00009D290000}"/>
    <cellStyle name="Normal 414" xfId="10654" xr:uid="{00000000-0005-0000-0000-00009E290000}"/>
    <cellStyle name="Normal 415" xfId="10655" xr:uid="{00000000-0005-0000-0000-00009F290000}"/>
    <cellStyle name="Normal 416" xfId="10656" xr:uid="{00000000-0005-0000-0000-0000A0290000}"/>
    <cellStyle name="Normal 417" xfId="10657" xr:uid="{00000000-0005-0000-0000-0000A1290000}"/>
    <cellStyle name="Normal 418" xfId="10658" xr:uid="{00000000-0005-0000-0000-0000A2290000}"/>
    <cellStyle name="Normal 419" xfId="10659" xr:uid="{00000000-0005-0000-0000-0000A3290000}"/>
    <cellStyle name="Normal 42" xfId="10660" xr:uid="{00000000-0005-0000-0000-0000A4290000}"/>
    <cellStyle name="Normal 42 2" xfId="10661" xr:uid="{00000000-0005-0000-0000-0000A5290000}"/>
    <cellStyle name="Normal 42 2 2" xfId="10662" xr:uid="{00000000-0005-0000-0000-0000A6290000}"/>
    <cellStyle name="Normal 42 3" xfId="10663" xr:uid="{00000000-0005-0000-0000-0000A7290000}"/>
    <cellStyle name="Normal 42 4" xfId="10664" xr:uid="{00000000-0005-0000-0000-0000A8290000}"/>
    <cellStyle name="Normal 420" xfId="10665" xr:uid="{00000000-0005-0000-0000-0000A9290000}"/>
    <cellStyle name="Normal 421" xfId="10666" xr:uid="{00000000-0005-0000-0000-0000AA290000}"/>
    <cellStyle name="Normal 422" xfId="10667" xr:uid="{00000000-0005-0000-0000-0000AB290000}"/>
    <cellStyle name="Normal 423" xfId="10668" xr:uid="{00000000-0005-0000-0000-0000AC290000}"/>
    <cellStyle name="Normal 424" xfId="10669" xr:uid="{00000000-0005-0000-0000-0000AD290000}"/>
    <cellStyle name="Normal 425" xfId="10670" xr:uid="{00000000-0005-0000-0000-0000AE290000}"/>
    <cellStyle name="Normal 426" xfId="10671" xr:uid="{00000000-0005-0000-0000-0000AF290000}"/>
    <cellStyle name="Normal 427" xfId="10672" xr:uid="{00000000-0005-0000-0000-0000B0290000}"/>
    <cellStyle name="Normal 428" xfId="10673" xr:uid="{00000000-0005-0000-0000-0000B1290000}"/>
    <cellStyle name="Normal 429" xfId="10674" xr:uid="{00000000-0005-0000-0000-0000B2290000}"/>
    <cellStyle name="Normal 43" xfId="10675" xr:uid="{00000000-0005-0000-0000-0000B3290000}"/>
    <cellStyle name="Normal 43 2" xfId="10676" xr:uid="{00000000-0005-0000-0000-0000B4290000}"/>
    <cellStyle name="Normal 43 2 2" xfId="10677" xr:uid="{00000000-0005-0000-0000-0000B5290000}"/>
    <cellStyle name="Normal 43 3" xfId="10678" xr:uid="{00000000-0005-0000-0000-0000B6290000}"/>
    <cellStyle name="Normal 43 4" xfId="10679" xr:uid="{00000000-0005-0000-0000-0000B7290000}"/>
    <cellStyle name="Normal 430" xfId="10680" xr:uid="{00000000-0005-0000-0000-0000B8290000}"/>
    <cellStyle name="Normal 431" xfId="10681" xr:uid="{00000000-0005-0000-0000-0000B9290000}"/>
    <cellStyle name="Normal 432" xfId="10682" xr:uid="{00000000-0005-0000-0000-0000BA290000}"/>
    <cellStyle name="Normal 433" xfId="10683" xr:uid="{00000000-0005-0000-0000-0000BB290000}"/>
    <cellStyle name="Normal 434" xfId="10684" xr:uid="{00000000-0005-0000-0000-0000BC290000}"/>
    <cellStyle name="Normal 435" xfId="10685" xr:uid="{00000000-0005-0000-0000-0000BD290000}"/>
    <cellStyle name="Normal 436" xfId="10686" xr:uid="{00000000-0005-0000-0000-0000BE290000}"/>
    <cellStyle name="Normal 437" xfId="10687" xr:uid="{00000000-0005-0000-0000-0000BF290000}"/>
    <cellStyle name="Normal 438" xfId="10688" xr:uid="{00000000-0005-0000-0000-0000C0290000}"/>
    <cellStyle name="Normal 439" xfId="10689" xr:uid="{00000000-0005-0000-0000-0000C1290000}"/>
    <cellStyle name="Normal 44" xfId="10690" xr:uid="{00000000-0005-0000-0000-0000C2290000}"/>
    <cellStyle name="Normal 44 2" xfId="10691" xr:uid="{00000000-0005-0000-0000-0000C3290000}"/>
    <cellStyle name="Normal 44 2 2" xfId="10692" xr:uid="{00000000-0005-0000-0000-0000C4290000}"/>
    <cellStyle name="Normal 44 3" xfId="10693" xr:uid="{00000000-0005-0000-0000-0000C5290000}"/>
    <cellStyle name="Normal 44 4" xfId="10694" xr:uid="{00000000-0005-0000-0000-0000C6290000}"/>
    <cellStyle name="Normal 440" xfId="10695" xr:uid="{00000000-0005-0000-0000-0000C7290000}"/>
    <cellStyle name="Normal 441" xfId="10696" xr:uid="{00000000-0005-0000-0000-0000C8290000}"/>
    <cellStyle name="Normal 442" xfId="10697" xr:uid="{00000000-0005-0000-0000-0000C9290000}"/>
    <cellStyle name="Normal 443" xfId="10698" xr:uid="{00000000-0005-0000-0000-0000CA290000}"/>
    <cellStyle name="Normal 444" xfId="10699" xr:uid="{00000000-0005-0000-0000-0000CB290000}"/>
    <cellStyle name="Normal 445" xfId="10700" xr:uid="{00000000-0005-0000-0000-0000CC290000}"/>
    <cellStyle name="Normal 446" xfId="10701" xr:uid="{00000000-0005-0000-0000-0000CD290000}"/>
    <cellStyle name="Normal 447" xfId="10702" xr:uid="{00000000-0005-0000-0000-0000CE290000}"/>
    <cellStyle name="Normal 448" xfId="10703" xr:uid="{00000000-0005-0000-0000-0000CF290000}"/>
    <cellStyle name="Normal 449" xfId="10704" xr:uid="{00000000-0005-0000-0000-0000D0290000}"/>
    <cellStyle name="Normal 45" xfId="10705" xr:uid="{00000000-0005-0000-0000-0000D1290000}"/>
    <cellStyle name="Normal 45 2" xfId="10706" xr:uid="{00000000-0005-0000-0000-0000D2290000}"/>
    <cellStyle name="Normal 45 2 2" xfId="10707" xr:uid="{00000000-0005-0000-0000-0000D3290000}"/>
    <cellStyle name="Normal 45 3" xfId="10708" xr:uid="{00000000-0005-0000-0000-0000D4290000}"/>
    <cellStyle name="Normal 45 4" xfId="10709" xr:uid="{00000000-0005-0000-0000-0000D5290000}"/>
    <cellStyle name="Normal 450" xfId="10710" xr:uid="{00000000-0005-0000-0000-0000D6290000}"/>
    <cellStyle name="Normal 451" xfId="10711" xr:uid="{00000000-0005-0000-0000-0000D7290000}"/>
    <cellStyle name="Normal 452" xfId="10712" xr:uid="{00000000-0005-0000-0000-0000D8290000}"/>
    <cellStyle name="Normal 453" xfId="10713" xr:uid="{00000000-0005-0000-0000-0000D9290000}"/>
    <cellStyle name="Normal 454" xfId="10714" xr:uid="{00000000-0005-0000-0000-0000DA290000}"/>
    <cellStyle name="Normal 455" xfId="10715" xr:uid="{00000000-0005-0000-0000-0000DB290000}"/>
    <cellStyle name="Normal 456" xfId="10716" xr:uid="{00000000-0005-0000-0000-0000DC290000}"/>
    <cellStyle name="Normal 457" xfId="10717" xr:uid="{00000000-0005-0000-0000-0000DD290000}"/>
    <cellStyle name="Normal 458" xfId="10718" xr:uid="{00000000-0005-0000-0000-0000DE290000}"/>
    <cellStyle name="Normal 459" xfId="10719" xr:uid="{00000000-0005-0000-0000-0000DF290000}"/>
    <cellStyle name="Normal 46" xfId="10720" xr:uid="{00000000-0005-0000-0000-0000E0290000}"/>
    <cellStyle name="Normal 46 2" xfId="10721" xr:uid="{00000000-0005-0000-0000-0000E1290000}"/>
    <cellStyle name="Normal 46 3" xfId="10722" xr:uid="{00000000-0005-0000-0000-0000E2290000}"/>
    <cellStyle name="Normal 46 4" xfId="10723" xr:uid="{00000000-0005-0000-0000-0000E3290000}"/>
    <cellStyle name="Normal 460" xfId="10724" xr:uid="{00000000-0005-0000-0000-0000E4290000}"/>
    <cellStyle name="Normal 461" xfId="10725" xr:uid="{00000000-0005-0000-0000-0000E5290000}"/>
    <cellStyle name="Normal 462" xfId="10726" xr:uid="{00000000-0005-0000-0000-0000E6290000}"/>
    <cellStyle name="Normal 463" xfId="10727" xr:uid="{00000000-0005-0000-0000-0000E7290000}"/>
    <cellStyle name="Normal 464" xfId="10728" xr:uid="{00000000-0005-0000-0000-0000E8290000}"/>
    <cellStyle name="Normal 465" xfId="10729" xr:uid="{00000000-0005-0000-0000-0000E9290000}"/>
    <cellStyle name="Normal 466" xfId="10730" xr:uid="{00000000-0005-0000-0000-0000EA290000}"/>
    <cellStyle name="Normal 467" xfId="10731" xr:uid="{00000000-0005-0000-0000-0000EB290000}"/>
    <cellStyle name="Normal 468" xfId="10732" xr:uid="{00000000-0005-0000-0000-0000EC290000}"/>
    <cellStyle name="Normal 469" xfId="10733" xr:uid="{00000000-0005-0000-0000-0000ED290000}"/>
    <cellStyle name="Normal 47" xfId="10734" xr:uid="{00000000-0005-0000-0000-0000EE290000}"/>
    <cellStyle name="Normal 47 2" xfId="10735" xr:uid="{00000000-0005-0000-0000-0000EF290000}"/>
    <cellStyle name="Normal 47 3" xfId="10736" xr:uid="{00000000-0005-0000-0000-0000F0290000}"/>
    <cellStyle name="Normal 47 4" xfId="10737" xr:uid="{00000000-0005-0000-0000-0000F1290000}"/>
    <cellStyle name="Normal 470" xfId="10738" xr:uid="{00000000-0005-0000-0000-0000F2290000}"/>
    <cellStyle name="Normal 471" xfId="10739" xr:uid="{00000000-0005-0000-0000-0000F3290000}"/>
    <cellStyle name="Normal 472" xfId="10740" xr:uid="{00000000-0005-0000-0000-0000F4290000}"/>
    <cellStyle name="Normal 473" xfId="10741" xr:uid="{00000000-0005-0000-0000-0000F5290000}"/>
    <cellStyle name="Normal 474" xfId="10742" xr:uid="{00000000-0005-0000-0000-0000F6290000}"/>
    <cellStyle name="Normal 475" xfId="10743" xr:uid="{00000000-0005-0000-0000-0000F7290000}"/>
    <cellStyle name="Normal 476" xfId="10744" xr:uid="{00000000-0005-0000-0000-0000F8290000}"/>
    <cellStyle name="Normal 477" xfId="10745" xr:uid="{00000000-0005-0000-0000-0000F9290000}"/>
    <cellStyle name="Normal 478" xfId="10746" xr:uid="{00000000-0005-0000-0000-0000FA290000}"/>
    <cellStyle name="Normal 479" xfId="10747" xr:uid="{00000000-0005-0000-0000-0000FB290000}"/>
    <cellStyle name="Normal 48" xfId="10748" xr:uid="{00000000-0005-0000-0000-0000FC290000}"/>
    <cellStyle name="Normal 48 2" xfId="10749" xr:uid="{00000000-0005-0000-0000-0000FD290000}"/>
    <cellStyle name="Normal 48 3" xfId="10750" xr:uid="{00000000-0005-0000-0000-0000FE290000}"/>
    <cellStyle name="Normal 48 4" xfId="10751" xr:uid="{00000000-0005-0000-0000-0000FF290000}"/>
    <cellStyle name="Normal 480" xfId="10752" xr:uid="{00000000-0005-0000-0000-0000002A0000}"/>
    <cellStyle name="Normal 481" xfId="10753" xr:uid="{00000000-0005-0000-0000-0000012A0000}"/>
    <cellStyle name="Normal 482" xfId="10754" xr:uid="{00000000-0005-0000-0000-0000022A0000}"/>
    <cellStyle name="Normal 483" xfId="10755" xr:uid="{00000000-0005-0000-0000-0000032A0000}"/>
    <cellStyle name="Normal 484" xfId="10756" xr:uid="{00000000-0005-0000-0000-0000042A0000}"/>
    <cellStyle name="Normal 485" xfId="10757" xr:uid="{00000000-0005-0000-0000-0000052A0000}"/>
    <cellStyle name="Normal 486" xfId="10758" xr:uid="{00000000-0005-0000-0000-0000062A0000}"/>
    <cellStyle name="Normal 487" xfId="10759" xr:uid="{00000000-0005-0000-0000-0000072A0000}"/>
    <cellStyle name="Normal 488" xfId="10760" xr:uid="{00000000-0005-0000-0000-0000082A0000}"/>
    <cellStyle name="Normal 489" xfId="10761" xr:uid="{00000000-0005-0000-0000-0000092A0000}"/>
    <cellStyle name="Normal 49" xfId="10762" xr:uid="{00000000-0005-0000-0000-00000A2A0000}"/>
    <cellStyle name="Normal 49 2" xfId="10763" xr:uid="{00000000-0005-0000-0000-00000B2A0000}"/>
    <cellStyle name="Normal 49 3" xfId="10764" xr:uid="{00000000-0005-0000-0000-00000C2A0000}"/>
    <cellStyle name="Normal 490" xfId="10765" xr:uid="{00000000-0005-0000-0000-00000D2A0000}"/>
    <cellStyle name="Normal 491" xfId="10766" xr:uid="{00000000-0005-0000-0000-00000E2A0000}"/>
    <cellStyle name="Normal 492" xfId="10767" xr:uid="{00000000-0005-0000-0000-00000F2A0000}"/>
    <cellStyle name="Normal 493" xfId="10768" xr:uid="{00000000-0005-0000-0000-0000102A0000}"/>
    <cellStyle name="Normal 494" xfId="10769" xr:uid="{00000000-0005-0000-0000-0000112A0000}"/>
    <cellStyle name="Normal 495" xfId="10770" xr:uid="{00000000-0005-0000-0000-0000122A0000}"/>
    <cellStyle name="Normal 496" xfId="10771" xr:uid="{00000000-0005-0000-0000-0000132A0000}"/>
    <cellStyle name="Normal 497" xfId="10772" xr:uid="{00000000-0005-0000-0000-0000142A0000}"/>
    <cellStyle name="Normal 498" xfId="10773" xr:uid="{00000000-0005-0000-0000-0000152A0000}"/>
    <cellStyle name="Normal 499" xfId="10774" xr:uid="{00000000-0005-0000-0000-0000162A0000}"/>
    <cellStyle name="Normal 5" xfId="10775" xr:uid="{00000000-0005-0000-0000-0000172A0000}"/>
    <cellStyle name="Normal 5 10" xfId="10776" xr:uid="{00000000-0005-0000-0000-0000182A0000}"/>
    <cellStyle name="Normal 5 10 2" xfId="10777" xr:uid="{00000000-0005-0000-0000-0000192A0000}"/>
    <cellStyle name="Normal 5 11" xfId="10778" xr:uid="{00000000-0005-0000-0000-00001A2A0000}"/>
    <cellStyle name="Normal 5 11 2" xfId="10779" xr:uid="{00000000-0005-0000-0000-00001B2A0000}"/>
    <cellStyle name="Normal 5 12" xfId="10780" xr:uid="{00000000-0005-0000-0000-00001C2A0000}"/>
    <cellStyle name="Normal 5 12 2" xfId="10781" xr:uid="{00000000-0005-0000-0000-00001D2A0000}"/>
    <cellStyle name="Normal 5 13" xfId="10782" xr:uid="{00000000-0005-0000-0000-00001E2A0000}"/>
    <cellStyle name="Normal 5 13 2" xfId="10783" xr:uid="{00000000-0005-0000-0000-00001F2A0000}"/>
    <cellStyle name="Normal 5 14" xfId="10784" xr:uid="{00000000-0005-0000-0000-0000202A0000}"/>
    <cellStyle name="Normal 5 14 2" xfId="10785" xr:uid="{00000000-0005-0000-0000-0000212A0000}"/>
    <cellStyle name="Normal 5 15" xfId="10786" xr:uid="{00000000-0005-0000-0000-0000222A0000}"/>
    <cellStyle name="Normal 5 15 2" xfId="10787" xr:uid="{00000000-0005-0000-0000-0000232A0000}"/>
    <cellStyle name="Normal 5 16" xfId="10788" xr:uid="{00000000-0005-0000-0000-0000242A0000}"/>
    <cellStyle name="Normal 5 16 2" xfId="10789" xr:uid="{00000000-0005-0000-0000-0000252A0000}"/>
    <cellStyle name="Normal 5 17" xfId="10790" xr:uid="{00000000-0005-0000-0000-0000262A0000}"/>
    <cellStyle name="Normal 5 17 2" xfId="10791" xr:uid="{00000000-0005-0000-0000-0000272A0000}"/>
    <cellStyle name="Normal 5 18" xfId="10792" xr:uid="{00000000-0005-0000-0000-0000282A0000}"/>
    <cellStyle name="Normal 5 18 2" xfId="10793" xr:uid="{00000000-0005-0000-0000-0000292A0000}"/>
    <cellStyle name="Normal 5 19" xfId="10794" xr:uid="{00000000-0005-0000-0000-00002A2A0000}"/>
    <cellStyle name="Normal 5 19 2" xfId="10795" xr:uid="{00000000-0005-0000-0000-00002B2A0000}"/>
    <cellStyle name="Normal 5 2" xfId="10796" xr:uid="{00000000-0005-0000-0000-00002C2A0000}"/>
    <cellStyle name="Normal 5 2 10" xfId="10797" xr:uid="{00000000-0005-0000-0000-00002D2A0000}"/>
    <cellStyle name="Normal 5 2 11" xfId="10798" xr:uid="{00000000-0005-0000-0000-00002E2A0000}"/>
    <cellStyle name="Normal 5 2 2" xfId="10799" xr:uid="{00000000-0005-0000-0000-00002F2A0000}"/>
    <cellStyle name="Normal 5 2 2 2" xfId="10800" xr:uid="{00000000-0005-0000-0000-0000302A0000}"/>
    <cellStyle name="Normal 5 2 2 2 2" xfId="10801" xr:uid="{00000000-0005-0000-0000-0000312A0000}"/>
    <cellStyle name="Normal 5 2 2 3" xfId="10802" xr:uid="{00000000-0005-0000-0000-0000322A0000}"/>
    <cellStyle name="Normal 5 2 2 4" xfId="10803" xr:uid="{00000000-0005-0000-0000-0000332A0000}"/>
    <cellStyle name="Normal 5 2 3" xfId="10804" xr:uid="{00000000-0005-0000-0000-0000342A0000}"/>
    <cellStyle name="Normal 5 2 3 2" xfId="10805" xr:uid="{00000000-0005-0000-0000-0000352A0000}"/>
    <cellStyle name="Normal 5 2 3 3" xfId="10806" xr:uid="{00000000-0005-0000-0000-0000362A0000}"/>
    <cellStyle name="Normal 5 2 4" xfId="10807" xr:uid="{00000000-0005-0000-0000-0000372A0000}"/>
    <cellStyle name="Normal 5 2 4 2" xfId="10808" xr:uid="{00000000-0005-0000-0000-0000382A0000}"/>
    <cellStyle name="Normal 5 2 4 3" xfId="10809" xr:uid="{00000000-0005-0000-0000-0000392A0000}"/>
    <cellStyle name="Normal 5 2 5" xfId="10810" xr:uid="{00000000-0005-0000-0000-00003A2A0000}"/>
    <cellStyle name="Normal 5 2 5 2" xfId="10811" xr:uid="{00000000-0005-0000-0000-00003B2A0000}"/>
    <cellStyle name="Normal 5 2 6" xfId="10812" xr:uid="{00000000-0005-0000-0000-00003C2A0000}"/>
    <cellStyle name="Normal 5 2 6 2" xfId="10813" xr:uid="{00000000-0005-0000-0000-00003D2A0000}"/>
    <cellStyle name="Normal 5 2 7" xfId="10814" xr:uid="{00000000-0005-0000-0000-00003E2A0000}"/>
    <cellStyle name="Normal 5 2 8" xfId="10815" xr:uid="{00000000-0005-0000-0000-00003F2A0000}"/>
    <cellStyle name="Normal 5 2 9" xfId="10816" xr:uid="{00000000-0005-0000-0000-0000402A0000}"/>
    <cellStyle name="Normal 5 20" xfId="10817" xr:uid="{00000000-0005-0000-0000-0000412A0000}"/>
    <cellStyle name="Normal 5 21" xfId="10818" xr:uid="{00000000-0005-0000-0000-0000422A0000}"/>
    <cellStyle name="Normal 5 22" xfId="10819" xr:uid="{00000000-0005-0000-0000-0000432A0000}"/>
    <cellStyle name="Normal 5 3" xfId="10820" xr:uid="{00000000-0005-0000-0000-0000442A0000}"/>
    <cellStyle name="Normal 5 3 2" xfId="10821" xr:uid="{00000000-0005-0000-0000-0000452A0000}"/>
    <cellStyle name="Normal 5 3 2 2" xfId="10822" xr:uid="{00000000-0005-0000-0000-0000462A0000}"/>
    <cellStyle name="Normal 5 3 2 3" xfId="10823" xr:uid="{00000000-0005-0000-0000-0000472A0000}"/>
    <cellStyle name="Normal 5 3 2 4" xfId="10824" xr:uid="{00000000-0005-0000-0000-0000482A0000}"/>
    <cellStyle name="Normal 5 3 2 5" xfId="10825" xr:uid="{00000000-0005-0000-0000-0000492A0000}"/>
    <cellStyle name="Normal 5 3 3" xfId="10826" xr:uid="{00000000-0005-0000-0000-00004A2A0000}"/>
    <cellStyle name="Normal 5 3 3 2" xfId="10827" xr:uid="{00000000-0005-0000-0000-00004B2A0000}"/>
    <cellStyle name="Normal 5 3 3 3" xfId="10828" xr:uid="{00000000-0005-0000-0000-00004C2A0000}"/>
    <cellStyle name="Normal 5 3 3 4" xfId="10829" xr:uid="{00000000-0005-0000-0000-00004D2A0000}"/>
    <cellStyle name="Normal 5 3 4" xfId="10830" xr:uid="{00000000-0005-0000-0000-00004E2A0000}"/>
    <cellStyle name="Normal 5 3 4 2" xfId="10831" xr:uid="{00000000-0005-0000-0000-00004F2A0000}"/>
    <cellStyle name="Normal 5 3 5" xfId="10832" xr:uid="{00000000-0005-0000-0000-0000502A0000}"/>
    <cellStyle name="Normal 5 3 5 2" xfId="10833" xr:uid="{00000000-0005-0000-0000-0000512A0000}"/>
    <cellStyle name="Normal 5 3 6" xfId="10834" xr:uid="{00000000-0005-0000-0000-0000522A0000}"/>
    <cellStyle name="Normal 5 3 6 2" xfId="10835" xr:uid="{00000000-0005-0000-0000-0000532A0000}"/>
    <cellStyle name="Normal 5 3 7" xfId="10836" xr:uid="{00000000-0005-0000-0000-0000542A0000}"/>
    <cellStyle name="Normal 5 3 8" xfId="10837" xr:uid="{00000000-0005-0000-0000-0000552A0000}"/>
    <cellStyle name="Normal 5 3 9" xfId="10838" xr:uid="{00000000-0005-0000-0000-0000562A0000}"/>
    <cellStyle name="Normal 5 4" xfId="10839" xr:uid="{00000000-0005-0000-0000-0000572A0000}"/>
    <cellStyle name="Normal 5 4 2" xfId="10840" xr:uid="{00000000-0005-0000-0000-0000582A0000}"/>
    <cellStyle name="Normal 5 4 2 2" xfId="10841" xr:uid="{00000000-0005-0000-0000-0000592A0000}"/>
    <cellStyle name="Normal 5 4 3" xfId="10842" xr:uid="{00000000-0005-0000-0000-00005A2A0000}"/>
    <cellStyle name="Normal 5 4 3 2" xfId="10843" xr:uid="{00000000-0005-0000-0000-00005B2A0000}"/>
    <cellStyle name="Normal 5 4 4" xfId="10844" xr:uid="{00000000-0005-0000-0000-00005C2A0000}"/>
    <cellStyle name="Normal 5 4 4 2" xfId="10845" xr:uid="{00000000-0005-0000-0000-00005D2A0000}"/>
    <cellStyle name="Normal 5 4 5" xfId="10846" xr:uid="{00000000-0005-0000-0000-00005E2A0000}"/>
    <cellStyle name="Normal 5 4 5 2" xfId="10847" xr:uid="{00000000-0005-0000-0000-00005F2A0000}"/>
    <cellStyle name="Normal 5 4 6" xfId="10848" xr:uid="{00000000-0005-0000-0000-0000602A0000}"/>
    <cellStyle name="Normal 5 4 6 2" xfId="10849" xr:uid="{00000000-0005-0000-0000-0000612A0000}"/>
    <cellStyle name="Normal 5 4 7" xfId="10850" xr:uid="{00000000-0005-0000-0000-0000622A0000}"/>
    <cellStyle name="Normal 5 4 8" xfId="10851" xr:uid="{00000000-0005-0000-0000-0000632A0000}"/>
    <cellStyle name="Normal 5 5" xfId="10852" xr:uid="{00000000-0005-0000-0000-0000642A0000}"/>
    <cellStyle name="Normal 5 5 2" xfId="10853" xr:uid="{00000000-0005-0000-0000-0000652A0000}"/>
    <cellStyle name="Normal 5 5 2 2" xfId="10854" xr:uid="{00000000-0005-0000-0000-0000662A0000}"/>
    <cellStyle name="Normal 5 5 3" xfId="10855" xr:uid="{00000000-0005-0000-0000-0000672A0000}"/>
    <cellStyle name="Normal 5 5 3 2" xfId="10856" xr:uid="{00000000-0005-0000-0000-0000682A0000}"/>
    <cellStyle name="Normal 5 5 4" xfId="10857" xr:uid="{00000000-0005-0000-0000-0000692A0000}"/>
    <cellStyle name="Normal 5 5 4 2" xfId="10858" xr:uid="{00000000-0005-0000-0000-00006A2A0000}"/>
    <cellStyle name="Normal 5 5 5" xfId="10859" xr:uid="{00000000-0005-0000-0000-00006B2A0000}"/>
    <cellStyle name="Normal 5 5 5 2" xfId="10860" xr:uid="{00000000-0005-0000-0000-00006C2A0000}"/>
    <cellStyle name="Normal 5 5 6" xfId="10861" xr:uid="{00000000-0005-0000-0000-00006D2A0000}"/>
    <cellStyle name="Normal 5 5 6 2" xfId="10862" xr:uid="{00000000-0005-0000-0000-00006E2A0000}"/>
    <cellStyle name="Normal 5 5 7" xfId="10863" xr:uid="{00000000-0005-0000-0000-00006F2A0000}"/>
    <cellStyle name="Normal 5 6" xfId="10864" xr:uid="{00000000-0005-0000-0000-0000702A0000}"/>
    <cellStyle name="Normal 5 6 2" xfId="10865" xr:uid="{00000000-0005-0000-0000-0000712A0000}"/>
    <cellStyle name="Normal 5 6 2 2" xfId="10866" xr:uid="{00000000-0005-0000-0000-0000722A0000}"/>
    <cellStyle name="Normal 5 6 3" xfId="10867" xr:uid="{00000000-0005-0000-0000-0000732A0000}"/>
    <cellStyle name="Normal 5 6 3 2" xfId="10868" xr:uid="{00000000-0005-0000-0000-0000742A0000}"/>
    <cellStyle name="Normal 5 6 4" xfId="10869" xr:uid="{00000000-0005-0000-0000-0000752A0000}"/>
    <cellStyle name="Normal 5 6 4 2" xfId="10870" xr:uid="{00000000-0005-0000-0000-0000762A0000}"/>
    <cellStyle name="Normal 5 6 5" xfId="10871" xr:uid="{00000000-0005-0000-0000-0000772A0000}"/>
    <cellStyle name="Normal 5 6 5 2" xfId="10872" xr:uid="{00000000-0005-0000-0000-0000782A0000}"/>
    <cellStyle name="Normal 5 6 6" xfId="10873" xr:uid="{00000000-0005-0000-0000-0000792A0000}"/>
    <cellStyle name="Normal 5 6 6 2" xfId="10874" xr:uid="{00000000-0005-0000-0000-00007A2A0000}"/>
    <cellStyle name="Normal 5 6 7" xfId="10875" xr:uid="{00000000-0005-0000-0000-00007B2A0000}"/>
    <cellStyle name="Normal 5 7" xfId="10876" xr:uid="{00000000-0005-0000-0000-00007C2A0000}"/>
    <cellStyle name="Normal 5 7 2" xfId="10877" xr:uid="{00000000-0005-0000-0000-00007D2A0000}"/>
    <cellStyle name="Normal 5 7 2 2" xfId="10878" xr:uid="{00000000-0005-0000-0000-00007E2A0000}"/>
    <cellStyle name="Normal 5 7 3" xfId="10879" xr:uid="{00000000-0005-0000-0000-00007F2A0000}"/>
    <cellStyle name="Normal 5 7 3 2" xfId="10880" xr:uid="{00000000-0005-0000-0000-0000802A0000}"/>
    <cellStyle name="Normal 5 7 4" xfId="10881" xr:uid="{00000000-0005-0000-0000-0000812A0000}"/>
    <cellStyle name="Normal 5 7 4 2" xfId="10882" xr:uid="{00000000-0005-0000-0000-0000822A0000}"/>
    <cellStyle name="Normal 5 7 5" xfId="10883" xr:uid="{00000000-0005-0000-0000-0000832A0000}"/>
    <cellStyle name="Normal 5 7 5 2" xfId="10884" xr:uid="{00000000-0005-0000-0000-0000842A0000}"/>
    <cellStyle name="Normal 5 7 6" xfId="10885" xr:uid="{00000000-0005-0000-0000-0000852A0000}"/>
    <cellStyle name="Normal 5 7 6 2" xfId="10886" xr:uid="{00000000-0005-0000-0000-0000862A0000}"/>
    <cellStyle name="Normal 5 7 7" xfId="10887" xr:uid="{00000000-0005-0000-0000-0000872A0000}"/>
    <cellStyle name="Normal 5 8" xfId="10888" xr:uid="{00000000-0005-0000-0000-0000882A0000}"/>
    <cellStyle name="Normal 5 9" xfId="10889" xr:uid="{00000000-0005-0000-0000-0000892A0000}"/>
    <cellStyle name="Normal 5 9 2" xfId="10890" xr:uid="{00000000-0005-0000-0000-00008A2A0000}"/>
    <cellStyle name="Normal 50" xfId="10891" xr:uid="{00000000-0005-0000-0000-00008B2A0000}"/>
    <cellStyle name="Normal 50 2" xfId="10892" xr:uid="{00000000-0005-0000-0000-00008C2A0000}"/>
    <cellStyle name="Normal 50 3" xfId="10893" xr:uid="{00000000-0005-0000-0000-00008D2A0000}"/>
    <cellStyle name="Normal 500" xfId="10894" xr:uid="{00000000-0005-0000-0000-00008E2A0000}"/>
    <cellStyle name="Normal 501" xfId="10895" xr:uid="{00000000-0005-0000-0000-00008F2A0000}"/>
    <cellStyle name="Normal 502" xfId="10896" xr:uid="{00000000-0005-0000-0000-0000902A0000}"/>
    <cellStyle name="Normal 503" xfId="10897" xr:uid="{00000000-0005-0000-0000-0000912A0000}"/>
    <cellStyle name="Normal 504" xfId="10898" xr:uid="{00000000-0005-0000-0000-0000922A0000}"/>
    <cellStyle name="Normal 505" xfId="10899" xr:uid="{00000000-0005-0000-0000-0000932A0000}"/>
    <cellStyle name="Normal 506" xfId="10900" xr:uid="{00000000-0005-0000-0000-0000942A0000}"/>
    <cellStyle name="Normal 507" xfId="10901" xr:uid="{00000000-0005-0000-0000-0000952A0000}"/>
    <cellStyle name="Normal 508" xfId="10902" xr:uid="{00000000-0005-0000-0000-0000962A0000}"/>
    <cellStyle name="Normal 509" xfId="10903" xr:uid="{00000000-0005-0000-0000-0000972A0000}"/>
    <cellStyle name="Normal 51" xfId="10904" xr:uid="{00000000-0005-0000-0000-0000982A0000}"/>
    <cellStyle name="Normal 51 2" xfId="10905" xr:uid="{00000000-0005-0000-0000-0000992A0000}"/>
    <cellStyle name="Normal 51 3" xfId="10906" xr:uid="{00000000-0005-0000-0000-00009A2A0000}"/>
    <cellStyle name="Normal 510" xfId="10907" xr:uid="{00000000-0005-0000-0000-00009B2A0000}"/>
    <cellStyle name="Normal 511" xfId="10908" xr:uid="{00000000-0005-0000-0000-00009C2A0000}"/>
    <cellStyle name="Normal 512" xfId="10909" xr:uid="{00000000-0005-0000-0000-00009D2A0000}"/>
    <cellStyle name="Normal 513" xfId="10910" xr:uid="{00000000-0005-0000-0000-00009E2A0000}"/>
    <cellStyle name="Normal 514" xfId="10911" xr:uid="{00000000-0005-0000-0000-00009F2A0000}"/>
    <cellStyle name="Normal 515" xfId="10912" xr:uid="{00000000-0005-0000-0000-0000A02A0000}"/>
    <cellStyle name="Normal 516" xfId="10913" xr:uid="{00000000-0005-0000-0000-0000A12A0000}"/>
    <cellStyle name="Normal 517" xfId="10914" xr:uid="{00000000-0005-0000-0000-0000A22A0000}"/>
    <cellStyle name="Normal 518" xfId="10915" xr:uid="{00000000-0005-0000-0000-0000A32A0000}"/>
    <cellStyle name="Normal 519" xfId="10916" xr:uid="{00000000-0005-0000-0000-0000A42A0000}"/>
    <cellStyle name="Normal 52" xfId="10917" xr:uid="{00000000-0005-0000-0000-0000A52A0000}"/>
    <cellStyle name="Normal 52 2" xfId="10918" xr:uid="{00000000-0005-0000-0000-0000A62A0000}"/>
    <cellStyle name="Normal 52 3" xfId="10919" xr:uid="{00000000-0005-0000-0000-0000A72A0000}"/>
    <cellStyle name="Normal 520" xfId="10920" xr:uid="{00000000-0005-0000-0000-0000A82A0000}"/>
    <cellStyle name="Normal 521" xfId="10921" xr:uid="{00000000-0005-0000-0000-0000A92A0000}"/>
    <cellStyle name="Normal 522" xfId="10922" xr:uid="{00000000-0005-0000-0000-0000AA2A0000}"/>
    <cellStyle name="Normal 523" xfId="10923" xr:uid="{00000000-0005-0000-0000-0000AB2A0000}"/>
    <cellStyle name="Normal 524" xfId="10924" xr:uid="{00000000-0005-0000-0000-0000AC2A0000}"/>
    <cellStyle name="Normal 525" xfId="10925" xr:uid="{00000000-0005-0000-0000-0000AD2A0000}"/>
    <cellStyle name="Normal 526" xfId="10926" xr:uid="{00000000-0005-0000-0000-0000AE2A0000}"/>
    <cellStyle name="Normal 527" xfId="10927" xr:uid="{00000000-0005-0000-0000-0000AF2A0000}"/>
    <cellStyle name="Normal 528" xfId="10928" xr:uid="{00000000-0005-0000-0000-0000B02A0000}"/>
    <cellStyle name="Normal 529" xfId="10929" xr:uid="{00000000-0005-0000-0000-0000B12A0000}"/>
    <cellStyle name="Normal 53" xfId="10930" xr:uid="{00000000-0005-0000-0000-0000B22A0000}"/>
    <cellStyle name="Normal 53 2" xfId="10931" xr:uid="{00000000-0005-0000-0000-0000B32A0000}"/>
    <cellStyle name="Normal 53 3" xfId="10932" xr:uid="{00000000-0005-0000-0000-0000B42A0000}"/>
    <cellStyle name="Normal 53 4" xfId="10933" xr:uid="{00000000-0005-0000-0000-0000B52A0000}"/>
    <cellStyle name="Normal 530" xfId="10934" xr:uid="{00000000-0005-0000-0000-0000B62A0000}"/>
    <cellStyle name="Normal 531" xfId="10935" xr:uid="{00000000-0005-0000-0000-0000B72A0000}"/>
    <cellStyle name="Normal 532" xfId="10936" xr:uid="{00000000-0005-0000-0000-0000B82A0000}"/>
    <cellStyle name="Normal 533" xfId="10937" xr:uid="{00000000-0005-0000-0000-0000B92A0000}"/>
    <cellStyle name="Normal 534" xfId="10938" xr:uid="{00000000-0005-0000-0000-0000BA2A0000}"/>
    <cellStyle name="Normal 535" xfId="10939" xr:uid="{00000000-0005-0000-0000-0000BB2A0000}"/>
    <cellStyle name="Normal 536" xfId="10940" xr:uid="{00000000-0005-0000-0000-0000BC2A0000}"/>
    <cellStyle name="Normal 537" xfId="10941" xr:uid="{00000000-0005-0000-0000-0000BD2A0000}"/>
    <cellStyle name="Normal 538" xfId="10942" xr:uid="{00000000-0005-0000-0000-0000BE2A0000}"/>
    <cellStyle name="Normal 539" xfId="10943" xr:uid="{00000000-0005-0000-0000-0000BF2A0000}"/>
    <cellStyle name="Normal 54" xfId="10944" xr:uid="{00000000-0005-0000-0000-0000C02A0000}"/>
    <cellStyle name="Normal 54 2" xfId="10945" xr:uid="{00000000-0005-0000-0000-0000C12A0000}"/>
    <cellStyle name="Normal 54 3" xfId="10946" xr:uid="{00000000-0005-0000-0000-0000C22A0000}"/>
    <cellStyle name="Normal 54 4" xfId="10947" xr:uid="{00000000-0005-0000-0000-0000C32A0000}"/>
    <cellStyle name="Normal 540" xfId="10948" xr:uid="{00000000-0005-0000-0000-0000C42A0000}"/>
    <cellStyle name="Normal 541" xfId="10949" xr:uid="{00000000-0005-0000-0000-0000C52A0000}"/>
    <cellStyle name="Normal 542" xfId="10950" xr:uid="{00000000-0005-0000-0000-0000C62A0000}"/>
    <cellStyle name="Normal 543" xfId="10951" xr:uid="{00000000-0005-0000-0000-0000C72A0000}"/>
    <cellStyle name="Normal 544" xfId="10952" xr:uid="{00000000-0005-0000-0000-0000C82A0000}"/>
    <cellStyle name="Normal 545" xfId="10953" xr:uid="{00000000-0005-0000-0000-0000C92A0000}"/>
    <cellStyle name="Normal 546" xfId="10954" xr:uid="{00000000-0005-0000-0000-0000CA2A0000}"/>
    <cellStyle name="Normal 547" xfId="10955" xr:uid="{00000000-0005-0000-0000-0000CB2A0000}"/>
    <cellStyle name="Normal 548" xfId="10956" xr:uid="{00000000-0005-0000-0000-0000CC2A0000}"/>
    <cellStyle name="Normal 549" xfId="10957" xr:uid="{00000000-0005-0000-0000-0000CD2A0000}"/>
    <cellStyle name="Normal 55" xfId="10958" xr:uid="{00000000-0005-0000-0000-0000CE2A0000}"/>
    <cellStyle name="Normal 55 2" xfId="10959" xr:uid="{00000000-0005-0000-0000-0000CF2A0000}"/>
    <cellStyle name="Normal 55 3" xfId="10960" xr:uid="{00000000-0005-0000-0000-0000D02A0000}"/>
    <cellStyle name="Normal 55 4" xfId="10961" xr:uid="{00000000-0005-0000-0000-0000D12A0000}"/>
    <cellStyle name="Normal 550" xfId="10962" xr:uid="{00000000-0005-0000-0000-0000D22A0000}"/>
    <cellStyle name="Normal 551" xfId="10963" xr:uid="{00000000-0005-0000-0000-0000D32A0000}"/>
    <cellStyle name="Normal 552" xfId="10964" xr:uid="{00000000-0005-0000-0000-0000D42A0000}"/>
    <cellStyle name="Normal 553" xfId="10965" xr:uid="{00000000-0005-0000-0000-0000D52A0000}"/>
    <cellStyle name="Normal 554" xfId="10966" xr:uid="{00000000-0005-0000-0000-0000D62A0000}"/>
    <cellStyle name="Normal 555" xfId="10967" xr:uid="{00000000-0005-0000-0000-0000D72A0000}"/>
    <cellStyle name="Normal 556" xfId="10968" xr:uid="{00000000-0005-0000-0000-0000D82A0000}"/>
    <cellStyle name="Normal 557" xfId="10969" xr:uid="{00000000-0005-0000-0000-0000D92A0000}"/>
    <cellStyle name="Normal 558" xfId="10970" xr:uid="{00000000-0005-0000-0000-0000DA2A0000}"/>
    <cellStyle name="Normal 559" xfId="10971" xr:uid="{00000000-0005-0000-0000-0000DB2A0000}"/>
    <cellStyle name="Normal 56" xfId="10972" xr:uid="{00000000-0005-0000-0000-0000DC2A0000}"/>
    <cellStyle name="Normal 56 2" xfId="10973" xr:uid="{00000000-0005-0000-0000-0000DD2A0000}"/>
    <cellStyle name="Normal 56 3" xfId="10974" xr:uid="{00000000-0005-0000-0000-0000DE2A0000}"/>
    <cellStyle name="Normal 56 4" xfId="10975" xr:uid="{00000000-0005-0000-0000-0000DF2A0000}"/>
    <cellStyle name="Normal 560" xfId="10976" xr:uid="{00000000-0005-0000-0000-0000E02A0000}"/>
    <cellStyle name="Normal 561" xfId="10977" xr:uid="{00000000-0005-0000-0000-0000E12A0000}"/>
    <cellStyle name="Normal 562" xfId="10978" xr:uid="{00000000-0005-0000-0000-0000E22A0000}"/>
    <cellStyle name="Normal 563" xfId="10979" xr:uid="{00000000-0005-0000-0000-0000E32A0000}"/>
    <cellStyle name="Normal 564" xfId="10980" xr:uid="{00000000-0005-0000-0000-0000E42A0000}"/>
    <cellStyle name="Normal 565" xfId="10981" xr:uid="{00000000-0005-0000-0000-0000E52A0000}"/>
    <cellStyle name="Normal 566" xfId="10982" xr:uid="{00000000-0005-0000-0000-0000E62A0000}"/>
    <cellStyle name="Normal 567" xfId="10983" xr:uid="{00000000-0005-0000-0000-0000E72A0000}"/>
    <cellStyle name="Normal 568" xfId="10984" xr:uid="{00000000-0005-0000-0000-0000E82A0000}"/>
    <cellStyle name="Normal 569" xfId="10985" xr:uid="{00000000-0005-0000-0000-0000E92A0000}"/>
    <cellStyle name="Normal 57" xfId="10986" xr:uid="{00000000-0005-0000-0000-0000EA2A0000}"/>
    <cellStyle name="Normal 57 2" xfId="10987" xr:uid="{00000000-0005-0000-0000-0000EB2A0000}"/>
    <cellStyle name="Normal 57 3" xfId="10988" xr:uid="{00000000-0005-0000-0000-0000EC2A0000}"/>
    <cellStyle name="Normal 57 4" xfId="10989" xr:uid="{00000000-0005-0000-0000-0000ED2A0000}"/>
    <cellStyle name="Normal 570" xfId="10990" xr:uid="{00000000-0005-0000-0000-0000EE2A0000}"/>
    <cellStyle name="Normal 571" xfId="10991" xr:uid="{00000000-0005-0000-0000-0000EF2A0000}"/>
    <cellStyle name="Normal 572" xfId="10992" xr:uid="{00000000-0005-0000-0000-0000F02A0000}"/>
    <cellStyle name="Normal 573" xfId="10993" xr:uid="{00000000-0005-0000-0000-0000F12A0000}"/>
    <cellStyle name="Normal 574" xfId="10994" xr:uid="{00000000-0005-0000-0000-0000F22A0000}"/>
    <cellStyle name="Normal 575" xfId="10995" xr:uid="{00000000-0005-0000-0000-0000F32A0000}"/>
    <cellStyle name="Normal 576" xfId="10996" xr:uid="{00000000-0005-0000-0000-0000F42A0000}"/>
    <cellStyle name="Normal 577" xfId="10997" xr:uid="{00000000-0005-0000-0000-0000F52A0000}"/>
    <cellStyle name="Normal 578" xfId="10998" xr:uid="{00000000-0005-0000-0000-0000F62A0000}"/>
    <cellStyle name="Normal 579" xfId="10999" xr:uid="{00000000-0005-0000-0000-0000F72A0000}"/>
    <cellStyle name="Normal 58" xfId="11000" xr:uid="{00000000-0005-0000-0000-0000F82A0000}"/>
    <cellStyle name="Normal 58 2" xfId="11001" xr:uid="{00000000-0005-0000-0000-0000F92A0000}"/>
    <cellStyle name="Normal 58 2 2" xfId="11002" xr:uid="{00000000-0005-0000-0000-0000FA2A0000}"/>
    <cellStyle name="Normal 58 2 3" xfId="11003" xr:uid="{00000000-0005-0000-0000-0000FB2A0000}"/>
    <cellStyle name="Normal 58 3" xfId="11004" xr:uid="{00000000-0005-0000-0000-0000FC2A0000}"/>
    <cellStyle name="Normal 58 3 2" xfId="11005" xr:uid="{00000000-0005-0000-0000-0000FD2A0000}"/>
    <cellStyle name="Normal 58 4" xfId="11006" xr:uid="{00000000-0005-0000-0000-0000FE2A0000}"/>
    <cellStyle name="Normal 58 5" xfId="11007" xr:uid="{00000000-0005-0000-0000-0000FF2A0000}"/>
    <cellStyle name="Normal 580" xfId="11008" xr:uid="{00000000-0005-0000-0000-0000002B0000}"/>
    <cellStyle name="Normal 581" xfId="11009" xr:uid="{00000000-0005-0000-0000-0000012B0000}"/>
    <cellStyle name="Normal 582" xfId="11010" xr:uid="{00000000-0005-0000-0000-0000022B0000}"/>
    <cellStyle name="Normal 583" xfId="11011" xr:uid="{00000000-0005-0000-0000-0000032B0000}"/>
    <cellStyle name="Normal 584" xfId="11012" xr:uid="{00000000-0005-0000-0000-0000042B0000}"/>
    <cellStyle name="Normal 585" xfId="11013" xr:uid="{00000000-0005-0000-0000-0000052B0000}"/>
    <cellStyle name="Normal 586" xfId="11014" xr:uid="{00000000-0005-0000-0000-0000062B0000}"/>
    <cellStyle name="Normal 587" xfId="11015" xr:uid="{00000000-0005-0000-0000-0000072B0000}"/>
    <cellStyle name="Normal 588" xfId="11016" xr:uid="{00000000-0005-0000-0000-0000082B0000}"/>
    <cellStyle name="Normal 589" xfId="11017" xr:uid="{00000000-0005-0000-0000-0000092B0000}"/>
    <cellStyle name="Normal 59" xfId="11018" xr:uid="{00000000-0005-0000-0000-00000A2B0000}"/>
    <cellStyle name="Normal 59 2" xfId="11019" xr:uid="{00000000-0005-0000-0000-00000B2B0000}"/>
    <cellStyle name="Normal 59 2 2" xfId="11020" xr:uid="{00000000-0005-0000-0000-00000C2B0000}"/>
    <cellStyle name="Normal 59 3" xfId="11021" xr:uid="{00000000-0005-0000-0000-00000D2B0000}"/>
    <cellStyle name="Normal 590" xfId="11022" xr:uid="{00000000-0005-0000-0000-00000E2B0000}"/>
    <cellStyle name="Normal 591" xfId="11023" xr:uid="{00000000-0005-0000-0000-00000F2B0000}"/>
    <cellStyle name="Normal 592" xfId="11024" xr:uid="{00000000-0005-0000-0000-0000102B0000}"/>
    <cellStyle name="Normal 593" xfId="11025" xr:uid="{00000000-0005-0000-0000-0000112B0000}"/>
    <cellStyle name="Normal 594" xfId="11026" xr:uid="{00000000-0005-0000-0000-0000122B0000}"/>
    <cellStyle name="Normal 595" xfId="11027" xr:uid="{00000000-0005-0000-0000-0000132B0000}"/>
    <cellStyle name="Normal 596" xfId="11028" xr:uid="{00000000-0005-0000-0000-0000142B0000}"/>
    <cellStyle name="Normal 597" xfId="11029" xr:uid="{00000000-0005-0000-0000-0000152B0000}"/>
    <cellStyle name="Normal 598" xfId="11030" xr:uid="{00000000-0005-0000-0000-0000162B0000}"/>
    <cellStyle name="Normal 599" xfId="11031" xr:uid="{00000000-0005-0000-0000-0000172B0000}"/>
    <cellStyle name="Normal 6" xfId="11032" xr:uid="{00000000-0005-0000-0000-0000182B0000}"/>
    <cellStyle name="Normal 6 10" xfId="11033" xr:uid="{00000000-0005-0000-0000-0000192B0000}"/>
    <cellStyle name="Normal 6 10 2" xfId="11034" xr:uid="{00000000-0005-0000-0000-00001A2B0000}"/>
    <cellStyle name="Normal 6 10 2 2" xfId="11035" xr:uid="{00000000-0005-0000-0000-00001B2B0000}"/>
    <cellStyle name="Normal 6 10 3" xfId="11036" xr:uid="{00000000-0005-0000-0000-00001C2B0000}"/>
    <cellStyle name="Normal 6 11" xfId="11037" xr:uid="{00000000-0005-0000-0000-00001D2B0000}"/>
    <cellStyle name="Normal 6 11 2" xfId="11038" xr:uid="{00000000-0005-0000-0000-00001E2B0000}"/>
    <cellStyle name="Normal 6 11 2 2" xfId="11039" xr:uid="{00000000-0005-0000-0000-00001F2B0000}"/>
    <cellStyle name="Normal 6 11 3" xfId="11040" xr:uid="{00000000-0005-0000-0000-0000202B0000}"/>
    <cellStyle name="Normal 6 12" xfId="11041" xr:uid="{00000000-0005-0000-0000-0000212B0000}"/>
    <cellStyle name="Normal 6 12 2" xfId="11042" xr:uid="{00000000-0005-0000-0000-0000222B0000}"/>
    <cellStyle name="Normal 6 12 2 2" xfId="11043" xr:uid="{00000000-0005-0000-0000-0000232B0000}"/>
    <cellStyle name="Normal 6 12 3" xfId="11044" xr:uid="{00000000-0005-0000-0000-0000242B0000}"/>
    <cellStyle name="Normal 6 13" xfId="11045" xr:uid="{00000000-0005-0000-0000-0000252B0000}"/>
    <cellStyle name="Normal 6 13 2" xfId="11046" xr:uid="{00000000-0005-0000-0000-0000262B0000}"/>
    <cellStyle name="Normal 6 13 2 2" xfId="11047" xr:uid="{00000000-0005-0000-0000-0000272B0000}"/>
    <cellStyle name="Normal 6 13 3" xfId="11048" xr:uid="{00000000-0005-0000-0000-0000282B0000}"/>
    <cellStyle name="Normal 6 14" xfId="11049" xr:uid="{00000000-0005-0000-0000-0000292B0000}"/>
    <cellStyle name="Normal 6 14 2" xfId="11050" xr:uid="{00000000-0005-0000-0000-00002A2B0000}"/>
    <cellStyle name="Normal 6 14 2 2" xfId="11051" xr:uid="{00000000-0005-0000-0000-00002B2B0000}"/>
    <cellStyle name="Normal 6 14 3" xfId="11052" xr:uid="{00000000-0005-0000-0000-00002C2B0000}"/>
    <cellStyle name="Normal 6 15" xfId="11053" xr:uid="{00000000-0005-0000-0000-00002D2B0000}"/>
    <cellStyle name="Normal 6 15 2" xfId="11054" xr:uid="{00000000-0005-0000-0000-00002E2B0000}"/>
    <cellStyle name="Normal 6 15 2 2" xfId="11055" xr:uid="{00000000-0005-0000-0000-00002F2B0000}"/>
    <cellStyle name="Normal 6 15 3" xfId="11056" xr:uid="{00000000-0005-0000-0000-0000302B0000}"/>
    <cellStyle name="Normal 6 16" xfId="11057" xr:uid="{00000000-0005-0000-0000-0000312B0000}"/>
    <cellStyle name="Normal 6 16 2" xfId="11058" xr:uid="{00000000-0005-0000-0000-0000322B0000}"/>
    <cellStyle name="Normal 6 16 2 2" xfId="11059" xr:uid="{00000000-0005-0000-0000-0000332B0000}"/>
    <cellStyle name="Normal 6 16 3" xfId="11060" xr:uid="{00000000-0005-0000-0000-0000342B0000}"/>
    <cellStyle name="Normal 6 17" xfId="11061" xr:uid="{00000000-0005-0000-0000-0000352B0000}"/>
    <cellStyle name="Normal 6 17 2" xfId="11062" xr:uid="{00000000-0005-0000-0000-0000362B0000}"/>
    <cellStyle name="Normal 6 17 2 2" xfId="11063" xr:uid="{00000000-0005-0000-0000-0000372B0000}"/>
    <cellStyle name="Normal 6 17 3" xfId="11064" xr:uid="{00000000-0005-0000-0000-0000382B0000}"/>
    <cellStyle name="Normal 6 18" xfId="11065" xr:uid="{00000000-0005-0000-0000-0000392B0000}"/>
    <cellStyle name="Normal 6 18 2" xfId="11066" xr:uid="{00000000-0005-0000-0000-00003A2B0000}"/>
    <cellStyle name="Normal 6 19" xfId="11067" xr:uid="{00000000-0005-0000-0000-00003B2B0000}"/>
    <cellStyle name="Normal 6 19 2" xfId="11068" xr:uid="{00000000-0005-0000-0000-00003C2B0000}"/>
    <cellStyle name="Normal 6 2" xfId="11069" xr:uid="{00000000-0005-0000-0000-00003D2B0000}"/>
    <cellStyle name="Normal 6 2 2" xfId="11070" xr:uid="{00000000-0005-0000-0000-00003E2B0000}"/>
    <cellStyle name="Normal 6 2 2 2" xfId="11071" xr:uid="{00000000-0005-0000-0000-00003F2B0000}"/>
    <cellStyle name="Normal 6 2 2 3" xfId="11072" xr:uid="{00000000-0005-0000-0000-0000402B0000}"/>
    <cellStyle name="Normal 6 2 2 4" xfId="11073" xr:uid="{00000000-0005-0000-0000-0000412B0000}"/>
    <cellStyle name="Normal 6 2 2 5" xfId="11074" xr:uid="{00000000-0005-0000-0000-0000422B0000}"/>
    <cellStyle name="Normal 6 2 3" xfId="11075" xr:uid="{00000000-0005-0000-0000-0000432B0000}"/>
    <cellStyle name="Normal 6 2 3 2" xfId="11076" xr:uid="{00000000-0005-0000-0000-0000442B0000}"/>
    <cellStyle name="Normal 6 2 3 3" xfId="11077" xr:uid="{00000000-0005-0000-0000-0000452B0000}"/>
    <cellStyle name="Normal 6 2 3 4" xfId="11078" xr:uid="{00000000-0005-0000-0000-0000462B0000}"/>
    <cellStyle name="Normal 6 2 4" xfId="11079" xr:uid="{00000000-0005-0000-0000-0000472B0000}"/>
    <cellStyle name="Normal 6 2 4 2" xfId="11080" xr:uid="{00000000-0005-0000-0000-0000482B0000}"/>
    <cellStyle name="Normal 6 2 5" xfId="11081" xr:uid="{00000000-0005-0000-0000-0000492B0000}"/>
    <cellStyle name="Normal 6 2 5 2" xfId="11082" xr:uid="{00000000-0005-0000-0000-00004A2B0000}"/>
    <cellStyle name="Normal 6 2 6" xfId="11083" xr:uid="{00000000-0005-0000-0000-00004B2B0000}"/>
    <cellStyle name="Normal 6 2 6 2" xfId="11084" xr:uid="{00000000-0005-0000-0000-00004C2B0000}"/>
    <cellStyle name="Normal 6 2 7" xfId="11085" xr:uid="{00000000-0005-0000-0000-00004D2B0000}"/>
    <cellStyle name="Normal 6 2 8" xfId="11086" xr:uid="{00000000-0005-0000-0000-00004E2B0000}"/>
    <cellStyle name="Normal 6 2 9" xfId="11087" xr:uid="{00000000-0005-0000-0000-00004F2B0000}"/>
    <cellStyle name="Normal 6 20" xfId="11088" xr:uid="{00000000-0005-0000-0000-0000502B0000}"/>
    <cellStyle name="Normal 6 20 2" xfId="11089" xr:uid="{00000000-0005-0000-0000-0000512B0000}"/>
    <cellStyle name="Normal 6 21" xfId="11090" xr:uid="{00000000-0005-0000-0000-0000522B0000}"/>
    <cellStyle name="Normal 6 22" xfId="11091" xr:uid="{00000000-0005-0000-0000-0000532B0000}"/>
    <cellStyle name="Normal 6 23" xfId="11092" xr:uid="{00000000-0005-0000-0000-0000542B0000}"/>
    <cellStyle name="Normal 6 24" xfId="11093" xr:uid="{00000000-0005-0000-0000-0000552B0000}"/>
    <cellStyle name="Normal 6 3" xfId="11094" xr:uid="{00000000-0005-0000-0000-0000562B0000}"/>
    <cellStyle name="Normal 6 3 10" xfId="11095" xr:uid="{00000000-0005-0000-0000-0000572B0000}"/>
    <cellStyle name="Normal 6 3 2" xfId="11096" xr:uid="{00000000-0005-0000-0000-0000582B0000}"/>
    <cellStyle name="Normal 6 3 2 2" xfId="11097" xr:uid="{00000000-0005-0000-0000-0000592B0000}"/>
    <cellStyle name="Normal 6 3 2 3" xfId="11098" xr:uid="{00000000-0005-0000-0000-00005A2B0000}"/>
    <cellStyle name="Normal 6 3 3" xfId="11099" xr:uid="{00000000-0005-0000-0000-00005B2B0000}"/>
    <cellStyle name="Normal 6 3 3 2" xfId="11100" xr:uid="{00000000-0005-0000-0000-00005C2B0000}"/>
    <cellStyle name="Normal 6 3 4" xfId="11101" xr:uid="{00000000-0005-0000-0000-00005D2B0000}"/>
    <cellStyle name="Normal 6 3 4 2" xfId="11102" xr:uid="{00000000-0005-0000-0000-00005E2B0000}"/>
    <cellStyle name="Normal 6 3 5" xfId="11103" xr:uid="{00000000-0005-0000-0000-00005F2B0000}"/>
    <cellStyle name="Normal 6 3 5 2" xfId="11104" xr:uid="{00000000-0005-0000-0000-0000602B0000}"/>
    <cellStyle name="Normal 6 3 6" xfId="11105" xr:uid="{00000000-0005-0000-0000-0000612B0000}"/>
    <cellStyle name="Normal 6 3 6 2" xfId="11106" xr:uid="{00000000-0005-0000-0000-0000622B0000}"/>
    <cellStyle name="Normal 6 3 7" xfId="11107" xr:uid="{00000000-0005-0000-0000-0000632B0000}"/>
    <cellStyle name="Normal 6 3 7 2" xfId="11108" xr:uid="{00000000-0005-0000-0000-0000642B0000}"/>
    <cellStyle name="Normal 6 3 8" xfId="11109" xr:uid="{00000000-0005-0000-0000-0000652B0000}"/>
    <cellStyle name="Normal 6 3 9" xfId="11110" xr:uid="{00000000-0005-0000-0000-0000662B0000}"/>
    <cellStyle name="Normal 6 4" xfId="11111" xr:uid="{00000000-0005-0000-0000-0000672B0000}"/>
    <cellStyle name="Normal 6 4 10" xfId="11112" xr:uid="{00000000-0005-0000-0000-0000682B0000}"/>
    <cellStyle name="Normal 6 4 11" xfId="11113" xr:uid="{00000000-0005-0000-0000-0000692B0000}"/>
    <cellStyle name="Normal 6 4 2" xfId="11114" xr:uid="{00000000-0005-0000-0000-00006A2B0000}"/>
    <cellStyle name="Normal 6 4 2 2" xfId="11115" xr:uid="{00000000-0005-0000-0000-00006B2B0000}"/>
    <cellStyle name="Normal 6 4 2 3" xfId="11116" xr:uid="{00000000-0005-0000-0000-00006C2B0000}"/>
    <cellStyle name="Normal 6 4 3" xfId="11117" xr:uid="{00000000-0005-0000-0000-00006D2B0000}"/>
    <cellStyle name="Normal 6 4 3 2" xfId="11118" xr:uid="{00000000-0005-0000-0000-00006E2B0000}"/>
    <cellStyle name="Normal 6 4 4" xfId="11119" xr:uid="{00000000-0005-0000-0000-00006F2B0000}"/>
    <cellStyle name="Normal 6 4 4 2" xfId="11120" xr:uid="{00000000-0005-0000-0000-0000702B0000}"/>
    <cellStyle name="Normal 6 4 5" xfId="11121" xr:uid="{00000000-0005-0000-0000-0000712B0000}"/>
    <cellStyle name="Normal 6 4 5 2" xfId="11122" xr:uid="{00000000-0005-0000-0000-0000722B0000}"/>
    <cellStyle name="Normal 6 4 6" xfId="11123" xr:uid="{00000000-0005-0000-0000-0000732B0000}"/>
    <cellStyle name="Normal 6 4 6 2" xfId="11124" xr:uid="{00000000-0005-0000-0000-0000742B0000}"/>
    <cellStyle name="Normal 6 4 7" xfId="11125" xr:uid="{00000000-0005-0000-0000-0000752B0000}"/>
    <cellStyle name="Normal 6 4 7 2" xfId="11126" xr:uid="{00000000-0005-0000-0000-0000762B0000}"/>
    <cellStyle name="Normal 6 4 8" xfId="11127" xr:uid="{00000000-0005-0000-0000-0000772B0000}"/>
    <cellStyle name="Normal 6 4 9" xfId="11128" xr:uid="{00000000-0005-0000-0000-0000782B0000}"/>
    <cellStyle name="Normal 6 5" xfId="11129" xr:uid="{00000000-0005-0000-0000-0000792B0000}"/>
    <cellStyle name="Normal 6 5 2" xfId="11130" xr:uid="{00000000-0005-0000-0000-00007A2B0000}"/>
    <cellStyle name="Normal 6 5 2 2" xfId="11131" xr:uid="{00000000-0005-0000-0000-00007B2B0000}"/>
    <cellStyle name="Normal 6 5 3" xfId="11132" xr:uid="{00000000-0005-0000-0000-00007C2B0000}"/>
    <cellStyle name="Normal 6 5 3 2" xfId="11133" xr:uid="{00000000-0005-0000-0000-00007D2B0000}"/>
    <cellStyle name="Normal 6 5 4" xfId="11134" xr:uid="{00000000-0005-0000-0000-00007E2B0000}"/>
    <cellStyle name="Normal 6 5 4 2" xfId="11135" xr:uid="{00000000-0005-0000-0000-00007F2B0000}"/>
    <cellStyle name="Normal 6 5 5" xfId="11136" xr:uid="{00000000-0005-0000-0000-0000802B0000}"/>
    <cellStyle name="Normal 6 5 5 2" xfId="11137" xr:uid="{00000000-0005-0000-0000-0000812B0000}"/>
    <cellStyle name="Normal 6 5 6" xfId="11138" xr:uid="{00000000-0005-0000-0000-0000822B0000}"/>
    <cellStyle name="Normal 6 5 6 2" xfId="11139" xr:uid="{00000000-0005-0000-0000-0000832B0000}"/>
    <cellStyle name="Normal 6 5 7" xfId="11140" xr:uid="{00000000-0005-0000-0000-0000842B0000}"/>
    <cellStyle name="Normal 6 5 8" xfId="11141" xr:uid="{00000000-0005-0000-0000-0000852B0000}"/>
    <cellStyle name="Normal 6 6" xfId="11142" xr:uid="{00000000-0005-0000-0000-0000862B0000}"/>
    <cellStyle name="Normal 6 6 2" xfId="11143" xr:uid="{00000000-0005-0000-0000-0000872B0000}"/>
    <cellStyle name="Normal 6 6 2 2" xfId="11144" xr:uid="{00000000-0005-0000-0000-0000882B0000}"/>
    <cellStyle name="Normal 6 6 3" xfId="11145" xr:uid="{00000000-0005-0000-0000-0000892B0000}"/>
    <cellStyle name="Normal 6 6 3 2" xfId="11146" xr:uid="{00000000-0005-0000-0000-00008A2B0000}"/>
    <cellStyle name="Normal 6 6 4" xfId="11147" xr:uid="{00000000-0005-0000-0000-00008B2B0000}"/>
    <cellStyle name="Normal 6 6 4 2" xfId="11148" xr:uid="{00000000-0005-0000-0000-00008C2B0000}"/>
    <cellStyle name="Normal 6 6 5" xfId="11149" xr:uid="{00000000-0005-0000-0000-00008D2B0000}"/>
    <cellStyle name="Normal 6 6 5 2" xfId="11150" xr:uid="{00000000-0005-0000-0000-00008E2B0000}"/>
    <cellStyle name="Normal 6 6 6" xfId="11151" xr:uid="{00000000-0005-0000-0000-00008F2B0000}"/>
    <cellStyle name="Normal 6 6 6 2" xfId="11152" xr:uid="{00000000-0005-0000-0000-0000902B0000}"/>
    <cellStyle name="Normal 6 6 7" xfId="11153" xr:uid="{00000000-0005-0000-0000-0000912B0000}"/>
    <cellStyle name="Normal 6 7" xfId="11154" xr:uid="{00000000-0005-0000-0000-0000922B0000}"/>
    <cellStyle name="Normal 6 7 2" xfId="11155" xr:uid="{00000000-0005-0000-0000-0000932B0000}"/>
    <cellStyle name="Normal 6 7 2 2" xfId="11156" xr:uid="{00000000-0005-0000-0000-0000942B0000}"/>
    <cellStyle name="Normal 6 7 3" xfId="11157" xr:uid="{00000000-0005-0000-0000-0000952B0000}"/>
    <cellStyle name="Normal 6 7 3 2" xfId="11158" xr:uid="{00000000-0005-0000-0000-0000962B0000}"/>
    <cellStyle name="Normal 6 7 4" xfId="11159" xr:uid="{00000000-0005-0000-0000-0000972B0000}"/>
    <cellStyle name="Normal 6 7 4 2" xfId="11160" xr:uid="{00000000-0005-0000-0000-0000982B0000}"/>
    <cellStyle name="Normal 6 7 5" xfId="11161" xr:uid="{00000000-0005-0000-0000-0000992B0000}"/>
    <cellStyle name="Normal 6 7 5 2" xfId="11162" xr:uid="{00000000-0005-0000-0000-00009A2B0000}"/>
    <cellStyle name="Normal 6 7 6" xfId="11163" xr:uid="{00000000-0005-0000-0000-00009B2B0000}"/>
    <cellStyle name="Normal 6 7 6 2" xfId="11164" xr:uid="{00000000-0005-0000-0000-00009C2B0000}"/>
    <cellStyle name="Normal 6 7 7" xfId="11165" xr:uid="{00000000-0005-0000-0000-00009D2B0000}"/>
    <cellStyle name="Normal 6 8" xfId="11166" xr:uid="{00000000-0005-0000-0000-00009E2B0000}"/>
    <cellStyle name="Normal 6 8 2" xfId="11167" xr:uid="{00000000-0005-0000-0000-00009F2B0000}"/>
    <cellStyle name="Normal 6 8 2 2" xfId="11168" xr:uid="{00000000-0005-0000-0000-0000A02B0000}"/>
    <cellStyle name="Normal 6 8 3" xfId="11169" xr:uid="{00000000-0005-0000-0000-0000A12B0000}"/>
    <cellStyle name="Normal 6 9" xfId="11170" xr:uid="{00000000-0005-0000-0000-0000A22B0000}"/>
    <cellStyle name="Normal 6 9 2" xfId="11171" xr:uid="{00000000-0005-0000-0000-0000A32B0000}"/>
    <cellStyle name="Normal 6 9 2 2" xfId="11172" xr:uid="{00000000-0005-0000-0000-0000A42B0000}"/>
    <cellStyle name="Normal 6 9 3" xfId="11173" xr:uid="{00000000-0005-0000-0000-0000A52B0000}"/>
    <cellStyle name="Normal 60" xfId="11174" xr:uid="{00000000-0005-0000-0000-0000A62B0000}"/>
    <cellStyle name="Normal 60 2" xfId="11175" xr:uid="{00000000-0005-0000-0000-0000A72B0000}"/>
    <cellStyle name="Normal 60 2 2" xfId="11176" xr:uid="{00000000-0005-0000-0000-0000A82B0000}"/>
    <cellStyle name="Normal 60 3" xfId="11177" xr:uid="{00000000-0005-0000-0000-0000A92B0000}"/>
    <cellStyle name="Normal 60 4" xfId="11178" xr:uid="{00000000-0005-0000-0000-0000AA2B0000}"/>
    <cellStyle name="Normal 600" xfId="11179" xr:uid="{00000000-0005-0000-0000-0000AB2B0000}"/>
    <cellStyle name="Normal 601" xfId="11180" xr:uid="{00000000-0005-0000-0000-0000AC2B0000}"/>
    <cellStyle name="Normal 602" xfId="11181" xr:uid="{00000000-0005-0000-0000-0000AD2B0000}"/>
    <cellStyle name="Normal 603" xfId="11182" xr:uid="{00000000-0005-0000-0000-0000AE2B0000}"/>
    <cellStyle name="Normal 604" xfId="11183" xr:uid="{00000000-0005-0000-0000-0000AF2B0000}"/>
    <cellStyle name="Normal 605" xfId="11184" xr:uid="{00000000-0005-0000-0000-0000B02B0000}"/>
    <cellStyle name="Normal 606" xfId="11185" xr:uid="{00000000-0005-0000-0000-0000B12B0000}"/>
    <cellStyle name="Normal 607" xfId="11186" xr:uid="{00000000-0005-0000-0000-0000B22B0000}"/>
    <cellStyle name="Normal 608" xfId="11187" xr:uid="{00000000-0005-0000-0000-0000B32B0000}"/>
    <cellStyle name="Normal 609" xfId="11188" xr:uid="{00000000-0005-0000-0000-0000B42B0000}"/>
    <cellStyle name="Normal 61" xfId="11189" xr:uid="{00000000-0005-0000-0000-0000B52B0000}"/>
    <cellStyle name="Normal 61 2" xfId="11190" xr:uid="{00000000-0005-0000-0000-0000B62B0000}"/>
    <cellStyle name="Normal 61 2 2" xfId="11191" xr:uid="{00000000-0005-0000-0000-0000B72B0000}"/>
    <cellStyle name="Normal 61 3" xfId="11192" xr:uid="{00000000-0005-0000-0000-0000B82B0000}"/>
    <cellStyle name="Normal 610" xfId="11193" xr:uid="{00000000-0005-0000-0000-0000B92B0000}"/>
    <cellStyle name="Normal 611" xfId="11194" xr:uid="{00000000-0005-0000-0000-0000BA2B0000}"/>
    <cellStyle name="Normal 612" xfId="11195" xr:uid="{00000000-0005-0000-0000-0000BB2B0000}"/>
    <cellStyle name="Normal 613" xfId="11196" xr:uid="{00000000-0005-0000-0000-0000BC2B0000}"/>
    <cellStyle name="Normal 614" xfId="11197" xr:uid="{00000000-0005-0000-0000-0000BD2B0000}"/>
    <cellStyle name="Normal 615" xfId="11198" xr:uid="{00000000-0005-0000-0000-0000BE2B0000}"/>
    <cellStyle name="Normal 616" xfId="11199" xr:uid="{00000000-0005-0000-0000-0000BF2B0000}"/>
    <cellStyle name="Normal 617" xfId="11200" xr:uid="{00000000-0005-0000-0000-0000C02B0000}"/>
    <cellStyle name="Normal 618" xfId="11201" xr:uid="{00000000-0005-0000-0000-0000C12B0000}"/>
    <cellStyle name="Normal 619" xfId="11202" xr:uid="{00000000-0005-0000-0000-0000C22B0000}"/>
    <cellStyle name="Normal 62" xfId="11203" xr:uid="{00000000-0005-0000-0000-0000C32B0000}"/>
    <cellStyle name="Normal 62 2" xfId="11204" xr:uid="{00000000-0005-0000-0000-0000C42B0000}"/>
    <cellStyle name="Normal 62 2 2" xfId="11205" xr:uid="{00000000-0005-0000-0000-0000C52B0000}"/>
    <cellStyle name="Normal 62 3" xfId="11206" xr:uid="{00000000-0005-0000-0000-0000C62B0000}"/>
    <cellStyle name="Normal 620" xfId="11207" xr:uid="{00000000-0005-0000-0000-0000C72B0000}"/>
    <cellStyle name="Normal 621" xfId="11208" xr:uid="{00000000-0005-0000-0000-0000C82B0000}"/>
    <cellStyle name="Normal 622" xfId="11209" xr:uid="{00000000-0005-0000-0000-0000C92B0000}"/>
    <cellStyle name="Normal 623" xfId="11210" xr:uid="{00000000-0005-0000-0000-0000CA2B0000}"/>
    <cellStyle name="Normal 624" xfId="11211" xr:uid="{00000000-0005-0000-0000-0000CB2B0000}"/>
    <cellStyle name="Normal 625" xfId="11212" xr:uid="{00000000-0005-0000-0000-0000CC2B0000}"/>
    <cellStyle name="Normal 626" xfId="11213" xr:uid="{00000000-0005-0000-0000-0000CD2B0000}"/>
    <cellStyle name="Normal 627" xfId="11214" xr:uid="{00000000-0005-0000-0000-0000CE2B0000}"/>
    <cellStyle name="Normal 628" xfId="11215" xr:uid="{00000000-0005-0000-0000-0000CF2B0000}"/>
    <cellStyle name="Normal 629" xfId="11216" xr:uid="{00000000-0005-0000-0000-0000D02B0000}"/>
    <cellStyle name="Normal 63" xfId="11217" xr:uid="{00000000-0005-0000-0000-0000D12B0000}"/>
    <cellStyle name="Normal 63 2" xfId="11218" xr:uid="{00000000-0005-0000-0000-0000D22B0000}"/>
    <cellStyle name="Normal 63 2 2" xfId="11219" xr:uid="{00000000-0005-0000-0000-0000D32B0000}"/>
    <cellStyle name="Normal 63 3" xfId="11220" xr:uid="{00000000-0005-0000-0000-0000D42B0000}"/>
    <cellStyle name="Normal 630" xfId="11221" xr:uid="{00000000-0005-0000-0000-0000D52B0000}"/>
    <cellStyle name="Normal 631" xfId="11222" xr:uid="{00000000-0005-0000-0000-0000D62B0000}"/>
    <cellStyle name="Normal 632" xfId="11223" xr:uid="{00000000-0005-0000-0000-0000D72B0000}"/>
    <cellStyle name="Normal 633" xfId="11224" xr:uid="{00000000-0005-0000-0000-0000D82B0000}"/>
    <cellStyle name="Normal 634" xfId="11225" xr:uid="{00000000-0005-0000-0000-0000D92B0000}"/>
    <cellStyle name="Normal 635" xfId="11226" xr:uid="{00000000-0005-0000-0000-0000DA2B0000}"/>
    <cellStyle name="Normal 636" xfId="11227" xr:uid="{00000000-0005-0000-0000-0000DB2B0000}"/>
    <cellStyle name="Normal 637" xfId="11228" xr:uid="{00000000-0005-0000-0000-0000DC2B0000}"/>
    <cellStyle name="Normal 638" xfId="11229" xr:uid="{00000000-0005-0000-0000-0000DD2B0000}"/>
    <cellStyle name="Normal 639" xfId="11230" xr:uid="{00000000-0005-0000-0000-0000DE2B0000}"/>
    <cellStyle name="Normal 64" xfId="11231" xr:uid="{00000000-0005-0000-0000-0000DF2B0000}"/>
    <cellStyle name="Normal 64 2" xfId="11232" xr:uid="{00000000-0005-0000-0000-0000E02B0000}"/>
    <cellStyle name="Normal 64 2 2" xfId="11233" xr:uid="{00000000-0005-0000-0000-0000E12B0000}"/>
    <cellStyle name="Normal 64 3" xfId="11234" xr:uid="{00000000-0005-0000-0000-0000E22B0000}"/>
    <cellStyle name="Normal 640" xfId="11235" xr:uid="{00000000-0005-0000-0000-0000E32B0000}"/>
    <cellStyle name="Normal 641" xfId="11236" xr:uid="{00000000-0005-0000-0000-0000E42B0000}"/>
    <cellStyle name="Normal 642" xfId="11237" xr:uid="{00000000-0005-0000-0000-0000E52B0000}"/>
    <cellStyle name="Normal 643" xfId="11238" xr:uid="{00000000-0005-0000-0000-0000E62B0000}"/>
    <cellStyle name="Normal 644" xfId="11239" xr:uid="{00000000-0005-0000-0000-0000E72B0000}"/>
    <cellStyle name="Normal 645" xfId="11240" xr:uid="{00000000-0005-0000-0000-0000E82B0000}"/>
    <cellStyle name="Normal 646" xfId="11241" xr:uid="{00000000-0005-0000-0000-0000E92B0000}"/>
    <cellStyle name="Normal 647" xfId="11242" xr:uid="{00000000-0005-0000-0000-0000EA2B0000}"/>
    <cellStyle name="Normal 648" xfId="11243" xr:uid="{00000000-0005-0000-0000-0000EB2B0000}"/>
    <cellStyle name="Normal 649" xfId="11244" xr:uid="{00000000-0005-0000-0000-0000EC2B0000}"/>
    <cellStyle name="Normal 65" xfId="11245" xr:uid="{00000000-0005-0000-0000-0000ED2B0000}"/>
    <cellStyle name="Normal 65 2" xfId="11246" xr:uid="{00000000-0005-0000-0000-0000EE2B0000}"/>
    <cellStyle name="Normal 65 2 2" xfId="11247" xr:uid="{00000000-0005-0000-0000-0000EF2B0000}"/>
    <cellStyle name="Normal 65 3" xfId="11248" xr:uid="{00000000-0005-0000-0000-0000F02B0000}"/>
    <cellStyle name="Normal 65 4" xfId="11249" xr:uid="{00000000-0005-0000-0000-0000F12B0000}"/>
    <cellStyle name="Normal 650" xfId="11250" xr:uid="{00000000-0005-0000-0000-0000F22B0000}"/>
    <cellStyle name="Normal 651" xfId="11251" xr:uid="{00000000-0005-0000-0000-0000F32B0000}"/>
    <cellStyle name="Normal 652" xfId="11252" xr:uid="{00000000-0005-0000-0000-0000F42B0000}"/>
    <cellStyle name="Normal 653" xfId="11253" xr:uid="{00000000-0005-0000-0000-0000F52B0000}"/>
    <cellStyle name="Normal 654" xfId="11254" xr:uid="{00000000-0005-0000-0000-0000F62B0000}"/>
    <cellStyle name="Normal 655" xfId="11255" xr:uid="{00000000-0005-0000-0000-0000F72B0000}"/>
    <cellStyle name="Normal 656" xfId="11256" xr:uid="{00000000-0005-0000-0000-0000F82B0000}"/>
    <cellStyle name="Normal 657" xfId="11257" xr:uid="{00000000-0005-0000-0000-0000F92B0000}"/>
    <cellStyle name="Normal 658" xfId="11258" xr:uid="{00000000-0005-0000-0000-0000FA2B0000}"/>
    <cellStyle name="Normal 659" xfId="11259" xr:uid="{00000000-0005-0000-0000-0000FB2B0000}"/>
    <cellStyle name="Normal 66" xfId="11260" xr:uid="{00000000-0005-0000-0000-0000FC2B0000}"/>
    <cellStyle name="Normal 66 2" xfId="11261" xr:uid="{00000000-0005-0000-0000-0000FD2B0000}"/>
    <cellStyle name="Normal 66 2 2" xfId="11262" xr:uid="{00000000-0005-0000-0000-0000FE2B0000}"/>
    <cellStyle name="Normal 66 3" xfId="11263" xr:uid="{00000000-0005-0000-0000-0000FF2B0000}"/>
    <cellStyle name="Normal 66 4" xfId="11264" xr:uid="{00000000-0005-0000-0000-0000002C0000}"/>
    <cellStyle name="Normal 660" xfId="11265" xr:uid="{00000000-0005-0000-0000-0000012C0000}"/>
    <cellStyle name="Normal 661" xfId="11266" xr:uid="{00000000-0005-0000-0000-0000022C0000}"/>
    <cellStyle name="Normal 662" xfId="11267" xr:uid="{00000000-0005-0000-0000-0000032C0000}"/>
    <cellStyle name="Normal 663" xfId="11268" xr:uid="{00000000-0005-0000-0000-0000042C0000}"/>
    <cellStyle name="Normal 664" xfId="11269" xr:uid="{00000000-0005-0000-0000-0000052C0000}"/>
    <cellStyle name="Normal 665" xfId="11270" xr:uid="{00000000-0005-0000-0000-0000062C0000}"/>
    <cellStyle name="Normal 666" xfId="11271" xr:uid="{00000000-0005-0000-0000-0000072C0000}"/>
    <cellStyle name="Normal 667" xfId="11272" xr:uid="{00000000-0005-0000-0000-0000082C0000}"/>
    <cellStyle name="Normal 668" xfId="11273" xr:uid="{00000000-0005-0000-0000-0000092C0000}"/>
    <cellStyle name="Normal 669" xfId="11274" xr:uid="{00000000-0005-0000-0000-00000A2C0000}"/>
    <cellStyle name="Normal 67" xfId="11275" xr:uid="{00000000-0005-0000-0000-00000B2C0000}"/>
    <cellStyle name="Normal 67 2" xfId="11276" xr:uid="{00000000-0005-0000-0000-00000C2C0000}"/>
    <cellStyle name="Normal 67 2 2" xfId="11277" xr:uid="{00000000-0005-0000-0000-00000D2C0000}"/>
    <cellStyle name="Normal 67 3" xfId="11278" xr:uid="{00000000-0005-0000-0000-00000E2C0000}"/>
    <cellStyle name="Normal 670" xfId="11279" xr:uid="{00000000-0005-0000-0000-00000F2C0000}"/>
    <cellStyle name="Normal 671" xfId="11280" xr:uid="{00000000-0005-0000-0000-0000102C0000}"/>
    <cellStyle name="Normal 672" xfId="11281" xr:uid="{00000000-0005-0000-0000-0000112C0000}"/>
    <cellStyle name="Normal 673" xfId="11282" xr:uid="{00000000-0005-0000-0000-0000122C0000}"/>
    <cellStyle name="Normal 674" xfId="11283" xr:uid="{00000000-0005-0000-0000-0000132C0000}"/>
    <cellStyle name="Normal 675" xfId="11284" xr:uid="{00000000-0005-0000-0000-0000142C0000}"/>
    <cellStyle name="Normal 676" xfId="11285" xr:uid="{00000000-0005-0000-0000-0000152C0000}"/>
    <cellStyle name="Normal 677" xfId="11286" xr:uid="{00000000-0005-0000-0000-0000162C0000}"/>
    <cellStyle name="Normal 678" xfId="11287" xr:uid="{00000000-0005-0000-0000-0000172C0000}"/>
    <cellStyle name="Normal 679" xfId="11288" xr:uid="{00000000-0005-0000-0000-0000182C0000}"/>
    <cellStyle name="Normal 68" xfId="11289" xr:uid="{00000000-0005-0000-0000-0000192C0000}"/>
    <cellStyle name="Normal 68 2" xfId="11290" xr:uid="{00000000-0005-0000-0000-00001A2C0000}"/>
    <cellStyle name="Normal 68 2 2" xfId="11291" xr:uid="{00000000-0005-0000-0000-00001B2C0000}"/>
    <cellStyle name="Normal 68 3" xfId="11292" xr:uid="{00000000-0005-0000-0000-00001C2C0000}"/>
    <cellStyle name="Normal 680" xfId="11293" xr:uid="{00000000-0005-0000-0000-00001D2C0000}"/>
    <cellStyle name="Normal 681" xfId="11294" xr:uid="{00000000-0005-0000-0000-00001E2C0000}"/>
    <cellStyle name="Normal 682" xfId="11295" xr:uid="{00000000-0005-0000-0000-00001F2C0000}"/>
    <cellStyle name="Normal 683" xfId="11296" xr:uid="{00000000-0005-0000-0000-0000202C0000}"/>
    <cellStyle name="Normal 684" xfId="11297" xr:uid="{00000000-0005-0000-0000-0000212C0000}"/>
    <cellStyle name="Normal 685" xfId="11298" xr:uid="{00000000-0005-0000-0000-0000222C0000}"/>
    <cellStyle name="Normal 686" xfId="11299" xr:uid="{00000000-0005-0000-0000-0000232C0000}"/>
    <cellStyle name="Normal 687" xfId="11300" xr:uid="{00000000-0005-0000-0000-0000242C0000}"/>
    <cellStyle name="Normal 688" xfId="11301" xr:uid="{00000000-0005-0000-0000-0000252C0000}"/>
    <cellStyle name="Normal 689" xfId="11302" xr:uid="{00000000-0005-0000-0000-0000262C0000}"/>
    <cellStyle name="Normal 69" xfId="11303" xr:uid="{00000000-0005-0000-0000-0000272C0000}"/>
    <cellStyle name="Normal 69 2" xfId="11304" xr:uid="{00000000-0005-0000-0000-0000282C0000}"/>
    <cellStyle name="Normal 69 2 2" xfId="11305" xr:uid="{00000000-0005-0000-0000-0000292C0000}"/>
    <cellStyle name="Normal 69 3" xfId="11306" xr:uid="{00000000-0005-0000-0000-00002A2C0000}"/>
    <cellStyle name="Normal 690" xfId="11307" xr:uid="{00000000-0005-0000-0000-00002B2C0000}"/>
    <cellStyle name="Normal 691" xfId="11308" xr:uid="{00000000-0005-0000-0000-00002C2C0000}"/>
    <cellStyle name="Normal 692" xfId="11309" xr:uid="{00000000-0005-0000-0000-00002D2C0000}"/>
    <cellStyle name="Normal 693" xfId="11310" xr:uid="{00000000-0005-0000-0000-00002E2C0000}"/>
    <cellStyle name="Normal 694" xfId="11311" xr:uid="{00000000-0005-0000-0000-00002F2C0000}"/>
    <cellStyle name="Normal 695" xfId="11312" xr:uid="{00000000-0005-0000-0000-0000302C0000}"/>
    <cellStyle name="Normal 696" xfId="11313" xr:uid="{00000000-0005-0000-0000-0000312C0000}"/>
    <cellStyle name="Normal 697" xfId="11314" xr:uid="{00000000-0005-0000-0000-0000322C0000}"/>
    <cellStyle name="Normal 698" xfId="11315" xr:uid="{00000000-0005-0000-0000-0000332C0000}"/>
    <cellStyle name="Normal 699" xfId="11316" xr:uid="{00000000-0005-0000-0000-0000342C0000}"/>
    <cellStyle name="Normal 7" xfId="11317" xr:uid="{00000000-0005-0000-0000-0000352C0000}"/>
    <cellStyle name="Normal 7 10" xfId="11318" xr:uid="{00000000-0005-0000-0000-0000362C0000}"/>
    <cellStyle name="Normal 7 10 2" xfId="11319" xr:uid="{00000000-0005-0000-0000-0000372C0000}"/>
    <cellStyle name="Normal 7 11" xfId="11320" xr:uid="{00000000-0005-0000-0000-0000382C0000}"/>
    <cellStyle name="Normal 7 11 2" xfId="11321" xr:uid="{00000000-0005-0000-0000-0000392C0000}"/>
    <cellStyle name="Normal 7 12" xfId="11322" xr:uid="{00000000-0005-0000-0000-00003A2C0000}"/>
    <cellStyle name="Normal 7 12 2" xfId="11323" xr:uid="{00000000-0005-0000-0000-00003B2C0000}"/>
    <cellStyle name="Normal 7 13" xfId="11324" xr:uid="{00000000-0005-0000-0000-00003C2C0000}"/>
    <cellStyle name="Normal 7 13 2" xfId="11325" xr:uid="{00000000-0005-0000-0000-00003D2C0000}"/>
    <cellStyle name="Normal 7 14" xfId="11326" xr:uid="{00000000-0005-0000-0000-00003E2C0000}"/>
    <cellStyle name="Normal 7 14 2" xfId="11327" xr:uid="{00000000-0005-0000-0000-00003F2C0000}"/>
    <cellStyle name="Normal 7 15" xfId="11328" xr:uid="{00000000-0005-0000-0000-0000402C0000}"/>
    <cellStyle name="Normal 7 15 2" xfId="11329" xr:uid="{00000000-0005-0000-0000-0000412C0000}"/>
    <cellStyle name="Normal 7 16" xfId="11330" xr:uid="{00000000-0005-0000-0000-0000422C0000}"/>
    <cellStyle name="Normal 7 16 2" xfId="11331" xr:uid="{00000000-0005-0000-0000-0000432C0000}"/>
    <cellStyle name="Normal 7 17" xfId="11332" xr:uid="{00000000-0005-0000-0000-0000442C0000}"/>
    <cellStyle name="Normal 7 17 2" xfId="11333" xr:uid="{00000000-0005-0000-0000-0000452C0000}"/>
    <cellStyle name="Normal 7 18" xfId="11334" xr:uid="{00000000-0005-0000-0000-0000462C0000}"/>
    <cellStyle name="Normal 7 18 2" xfId="11335" xr:uid="{00000000-0005-0000-0000-0000472C0000}"/>
    <cellStyle name="Normal 7 19" xfId="11336" xr:uid="{00000000-0005-0000-0000-0000482C0000}"/>
    <cellStyle name="Normal 7 19 2" xfId="11337" xr:uid="{00000000-0005-0000-0000-0000492C0000}"/>
    <cellStyle name="Normal 7 2" xfId="11338" xr:uid="{00000000-0005-0000-0000-00004A2C0000}"/>
    <cellStyle name="Normal 7 2 10" xfId="11339" xr:uid="{00000000-0005-0000-0000-00004B2C0000}"/>
    <cellStyle name="Normal 7 2 2" xfId="11340" xr:uid="{00000000-0005-0000-0000-00004C2C0000}"/>
    <cellStyle name="Normal 7 2 2 2" xfId="11341" xr:uid="{00000000-0005-0000-0000-00004D2C0000}"/>
    <cellStyle name="Normal 7 2 2 3" xfId="11342" xr:uid="{00000000-0005-0000-0000-00004E2C0000}"/>
    <cellStyle name="Normal 7 2 3" xfId="11343" xr:uid="{00000000-0005-0000-0000-00004F2C0000}"/>
    <cellStyle name="Normal 7 2 3 2" xfId="11344" xr:uid="{00000000-0005-0000-0000-0000502C0000}"/>
    <cellStyle name="Normal 7 2 4" xfId="11345" xr:uid="{00000000-0005-0000-0000-0000512C0000}"/>
    <cellStyle name="Normal 7 2 4 2" xfId="11346" xr:uid="{00000000-0005-0000-0000-0000522C0000}"/>
    <cellStyle name="Normal 7 2 5" xfId="11347" xr:uid="{00000000-0005-0000-0000-0000532C0000}"/>
    <cellStyle name="Normal 7 2 5 2" xfId="11348" xr:uid="{00000000-0005-0000-0000-0000542C0000}"/>
    <cellStyle name="Normal 7 2 6" xfId="11349" xr:uid="{00000000-0005-0000-0000-0000552C0000}"/>
    <cellStyle name="Normal 7 2 6 2" xfId="11350" xr:uid="{00000000-0005-0000-0000-0000562C0000}"/>
    <cellStyle name="Normal 7 2 7" xfId="11351" xr:uid="{00000000-0005-0000-0000-0000572C0000}"/>
    <cellStyle name="Normal 7 2 8" xfId="11352" xr:uid="{00000000-0005-0000-0000-0000582C0000}"/>
    <cellStyle name="Normal 7 2 9" xfId="11353" xr:uid="{00000000-0005-0000-0000-0000592C0000}"/>
    <cellStyle name="Normal 7 20" xfId="11354" xr:uid="{00000000-0005-0000-0000-00005A2C0000}"/>
    <cellStyle name="Normal 7 21" xfId="11355" xr:uid="{00000000-0005-0000-0000-00005B2C0000}"/>
    <cellStyle name="Normal 7 22" xfId="11356" xr:uid="{00000000-0005-0000-0000-00005C2C0000}"/>
    <cellStyle name="Normal 7 23" xfId="11357" xr:uid="{00000000-0005-0000-0000-00005D2C0000}"/>
    <cellStyle name="Normal 7 3" xfId="11358" xr:uid="{00000000-0005-0000-0000-00005E2C0000}"/>
    <cellStyle name="Normal 7 3 2" xfId="11359" xr:uid="{00000000-0005-0000-0000-00005F2C0000}"/>
    <cellStyle name="Normal 7 3 2 2" xfId="11360" xr:uid="{00000000-0005-0000-0000-0000602C0000}"/>
    <cellStyle name="Normal 7 3 3" xfId="11361" xr:uid="{00000000-0005-0000-0000-0000612C0000}"/>
    <cellStyle name="Normal 7 3 3 2" xfId="11362" xr:uid="{00000000-0005-0000-0000-0000622C0000}"/>
    <cellStyle name="Normal 7 3 4" xfId="11363" xr:uid="{00000000-0005-0000-0000-0000632C0000}"/>
    <cellStyle name="Normal 7 3 4 2" xfId="11364" xr:uid="{00000000-0005-0000-0000-0000642C0000}"/>
    <cellStyle name="Normal 7 3 5" xfId="11365" xr:uid="{00000000-0005-0000-0000-0000652C0000}"/>
    <cellStyle name="Normal 7 3 5 2" xfId="11366" xr:uid="{00000000-0005-0000-0000-0000662C0000}"/>
    <cellStyle name="Normal 7 3 6" xfId="11367" xr:uid="{00000000-0005-0000-0000-0000672C0000}"/>
    <cellStyle name="Normal 7 3 6 2" xfId="11368" xr:uid="{00000000-0005-0000-0000-0000682C0000}"/>
    <cellStyle name="Normal 7 3 7" xfId="11369" xr:uid="{00000000-0005-0000-0000-0000692C0000}"/>
    <cellStyle name="Normal 7 4" xfId="11370" xr:uid="{00000000-0005-0000-0000-00006A2C0000}"/>
    <cellStyle name="Normal 7 4 2" xfId="11371" xr:uid="{00000000-0005-0000-0000-00006B2C0000}"/>
    <cellStyle name="Normal 7 4 2 2" xfId="11372" xr:uid="{00000000-0005-0000-0000-00006C2C0000}"/>
    <cellStyle name="Normal 7 4 3" xfId="11373" xr:uid="{00000000-0005-0000-0000-00006D2C0000}"/>
    <cellStyle name="Normal 7 4 3 2" xfId="11374" xr:uid="{00000000-0005-0000-0000-00006E2C0000}"/>
    <cellStyle name="Normal 7 4 4" xfId="11375" xr:uid="{00000000-0005-0000-0000-00006F2C0000}"/>
    <cellStyle name="Normal 7 4 4 2" xfId="11376" xr:uid="{00000000-0005-0000-0000-0000702C0000}"/>
    <cellStyle name="Normal 7 4 5" xfId="11377" xr:uid="{00000000-0005-0000-0000-0000712C0000}"/>
    <cellStyle name="Normal 7 4 5 2" xfId="11378" xr:uid="{00000000-0005-0000-0000-0000722C0000}"/>
    <cellStyle name="Normal 7 4 6" xfId="11379" xr:uid="{00000000-0005-0000-0000-0000732C0000}"/>
    <cellStyle name="Normal 7 4 6 2" xfId="11380" xr:uid="{00000000-0005-0000-0000-0000742C0000}"/>
    <cellStyle name="Normal 7 4 7" xfId="11381" xr:uid="{00000000-0005-0000-0000-0000752C0000}"/>
    <cellStyle name="Normal 7 4 8" xfId="11382" xr:uid="{00000000-0005-0000-0000-0000762C0000}"/>
    <cellStyle name="Normal 7 5" xfId="11383" xr:uid="{00000000-0005-0000-0000-0000772C0000}"/>
    <cellStyle name="Normal 7 5 2" xfId="11384" xr:uid="{00000000-0005-0000-0000-0000782C0000}"/>
    <cellStyle name="Normal 7 5 2 2" xfId="11385" xr:uid="{00000000-0005-0000-0000-0000792C0000}"/>
    <cellStyle name="Normal 7 5 3" xfId="11386" xr:uid="{00000000-0005-0000-0000-00007A2C0000}"/>
    <cellStyle name="Normal 7 5 3 2" xfId="11387" xr:uid="{00000000-0005-0000-0000-00007B2C0000}"/>
    <cellStyle name="Normal 7 5 4" xfId="11388" xr:uid="{00000000-0005-0000-0000-00007C2C0000}"/>
    <cellStyle name="Normal 7 5 4 2" xfId="11389" xr:uid="{00000000-0005-0000-0000-00007D2C0000}"/>
    <cellStyle name="Normal 7 5 5" xfId="11390" xr:uid="{00000000-0005-0000-0000-00007E2C0000}"/>
    <cellStyle name="Normal 7 5 5 2" xfId="11391" xr:uid="{00000000-0005-0000-0000-00007F2C0000}"/>
    <cellStyle name="Normal 7 5 6" xfId="11392" xr:uid="{00000000-0005-0000-0000-0000802C0000}"/>
    <cellStyle name="Normal 7 5 6 2" xfId="11393" xr:uid="{00000000-0005-0000-0000-0000812C0000}"/>
    <cellStyle name="Normal 7 5 7" xfId="11394" xr:uid="{00000000-0005-0000-0000-0000822C0000}"/>
    <cellStyle name="Normal 7 6" xfId="11395" xr:uid="{00000000-0005-0000-0000-0000832C0000}"/>
    <cellStyle name="Normal 7 6 2" xfId="11396" xr:uid="{00000000-0005-0000-0000-0000842C0000}"/>
    <cellStyle name="Normal 7 6 2 2" xfId="11397" xr:uid="{00000000-0005-0000-0000-0000852C0000}"/>
    <cellStyle name="Normal 7 6 3" xfId="11398" xr:uid="{00000000-0005-0000-0000-0000862C0000}"/>
    <cellStyle name="Normal 7 6 3 2" xfId="11399" xr:uid="{00000000-0005-0000-0000-0000872C0000}"/>
    <cellStyle name="Normal 7 6 4" xfId="11400" xr:uid="{00000000-0005-0000-0000-0000882C0000}"/>
    <cellStyle name="Normal 7 6 4 2" xfId="11401" xr:uid="{00000000-0005-0000-0000-0000892C0000}"/>
    <cellStyle name="Normal 7 6 5" xfId="11402" xr:uid="{00000000-0005-0000-0000-00008A2C0000}"/>
    <cellStyle name="Normal 7 6 5 2" xfId="11403" xr:uid="{00000000-0005-0000-0000-00008B2C0000}"/>
    <cellStyle name="Normal 7 6 6" xfId="11404" xr:uid="{00000000-0005-0000-0000-00008C2C0000}"/>
    <cellStyle name="Normal 7 6 6 2" xfId="11405" xr:uid="{00000000-0005-0000-0000-00008D2C0000}"/>
    <cellStyle name="Normal 7 6 7" xfId="11406" xr:uid="{00000000-0005-0000-0000-00008E2C0000}"/>
    <cellStyle name="Normal 7 7" xfId="11407" xr:uid="{00000000-0005-0000-0000-00008F2C0000}"/>
    <cellStyle name="Normal 7 7 2" xfId="11408" xr:uid="{00000000-0005-0000-0000-0000902C0000}"/>
    <cellStyle name="Normal 7 7 2 2" xfId="11409" xr:uid="{00000000-0005-0000-0000-0000912C0000}"/>
    <cellStyle name="Normal 7 7 3" xfId="11410" xr:uid="{00000000-0005-0000-0000-0000922C0000}"/>
    <cellStyle name="Normal 7 7 3 2" xfId="11411" xr:uid="{00000000-0005-0000-0000-0000932C0000}"/>
    <cellStyle name="Normal 7 7 4" xfId="11412" xr:uid="{00000000-0005-0000-0000-0000942C0000}"/>
    <cellStyle name="Normal 7 7 4 2" xfId="11413" xr:uid="{00000000-0005-0000-0000-0000952C0000}"/>
    <cellStyle name="Normal 7 7 5" xfId="11414" xr:uid="{00000000-0005-0000-0000-0000962C0000}"/>
    <cellStyle name="Normal 7 7 5 2" xfId="11415" xr:uid="{00000000-0005-0000-0000-0000972C0000}"/>
    <cellStyle name="Normal 7 7 6" xfId="11416" xr:uid="{00000000-0005-0000-0000-0000982C0000}"/>
    <cellStyle name="Normal 7 7 6 2" xfId="11417" xr:uid="{00000000-0005-0000-0000-0000992C0000}"/>
    <cellStyle name="Normal 7 7 7" xfId="11418" xr:uid="{00000000-0005-0000-0000-00009A2C0000}"/>
    <cellStyle name="Normal 7 8" xfId="11419" xr:uid="{00000000-0005-0000-0000-00009B2C0000}"/>
    <cellStyle name="Normal 7 8 2" xfId="11420" xr:uid="{00000000-0005-0000-0000-00009C2C0000}"/>
    <cellStyle name="Normal 7 9" xfId="11421" xr:uid="{00000000-0005-0000-0000-00009D2C0000}"/>
    <cellStyle name="Normal 7 9 2" xfId="11422" xr:uid="{00000000-0005-0000-0000-00009E2C0000}"/>
    <cellStyle name="Normal 70" xfId="11423" xr:uid="{00000000-0005-0000-0000-00009F2C0000}"/>
    <cellStyle name="Normal 70 2" xfId="11424" xr:uid="{00000000-0005-0000-0000-0000A02C0000}"/>
    <cellStyle name="Normal 70 2 2" xfId="11425" xr:uid="{00000000-0005-0000-0000-0000A12C0000}"/>
    <cellStyle name="Normal 70 3" xfId="11426" xr:uid="{00000000-0005-0000-0000-0000A22C0000}"/>
    <cellStyle name="Normal 700" xfId="11427" xr:uid="{00000000-0005-0000-0000-0000A32C0000}"/>
    <cellStyle name="Normal 701" xfId="11428" xr:uid="{00000000-0005-0000-0000-0000A42C0000}"/>
    <cellStyle name="Normal 702" xfId="11429" xr:uid="{00000000-0005-0000-0000-0000A52C0000}"/>
    <cellStyle name="Normal 703" xfId="11430" xr:uid="{00000000-0005-0000-0000-0000A62C0000}"/>
    <cellStyle name="Normal 704" xfId="11431" xr:uid="{00000000-0005-0000-0000-0000A72C0000}"/>
    <cellStyle name="Normal 705" xfId="11432" xr:uid="{00000000-0005-0000-0000-0000A82C0000}"/>
    <cellStyle name="Normal 706" xfId="11433" xr:uid="{00000000-0005-0000-0000-0000A92C0000}"/>
    <cellStyle name="Normal 707" xfId="11434" xr:uid="{00000000-0005-0000-0000-0000AA2C0000}"/>
    <cellStyle name="Normal 708" xfId="11435" xr:uid="{00000000-0005-0000-0000-0000AB2C0000}"/>
    <cellStyle name="Normal 709" xfId="11436" xr:uid="{00000000-0005-0000-0000-0000AC2C0000}"/>
    <cellStyle name="Normal 71" xfId="11437" xr:uid="{00000000-0005-0000-0000-0000AD2C0000}"/>
    <cellStyle name="Normal 71 2" xfId="11438" xr:uid="{00000000-0005-0000-0000-0000AE2C0000}"/>
    <cellStyle name="Normal 71 2 2" xfId="11439" xr:uid="{00000000-0005-0000-0000-0000AF2C0000}"/>
    <cellStyle name="Normal 71 3" xfId="11440" xr:uid="{00000000-0005-0000-0000-0000B02C0000}"/>
    <cellStyle name="Normal 710" xfId="11441" xr:uid="{00000000-0005-0000-0000-0000B12C0000}"/>
    <cellStyle name="Normal 711" xfId="11442" xr:uid="{00000000-0005-0000-0000-0000B22C0000}"/>
    <cellStyle name="Normal 712" xfId="11443" xr:uid="{00000000-0005-0000-0000-0000B32C0000}"/>
    <cellStyle name="Normal 713" xfId="11444" xr:uid="{00000000-0005-0000-0000-0000B42C0000}"/>
    <cellStyle name="Normal 714" xfId="11445" xr:uid="{00000000-0005-0000-0000-0000B52C0000}"/>
    <cellStyle name="Normal 715" xfId="11446" xr:uid="{00000000-0005-0000-0000-0000B62C0000}"/>
    <cellStyle name="Normal 716" xfId="11447" xr:uid="{00000000-0005-0000-0000-0000B72C0000}"/>
    <cellStyle name="Normal 717" xfId="11448" xr:uid="{00000000-0005-0000-0000-0000B82C0000}"/>
    <cellStyle name="Normal 718" xfId="11449" xr:uid="{00000000-0005-0000-0000-0000B92C0000}"/>
    <cellStyle name="Normal 719" xfId="11450" xr:uid="{00000000-0005-0000-0000-0000BA2C0000}"/>
    <cellStyle name="Normal 72" xfId="11451" xr:uid="{00000000-0005-0000-0000-0000BB2C0000}"/>
    <cellStyle name="Normal 72 2" xfId="11452" xr:uid="{00000000-0005-0000-0000-0000BC2C0000}"/>
    <cellStyle name="Normal 72 2 2" xfId="11453" xr:uid="{00000000-0005-0000-0000-0000BD2C0000}"/>
    <cellStyle name="Normal 72 3" xfId="11454" xr:uid="{00000000-0005-0000-0000-0000BE2C0000}"/>
    <cellStyle name="Normal 720" xfId="11455" xr:uid="{00000000-0005-0000-0000-0000BF2C0000}"/>
    <cellStyle name="Normal 721" xfId="11456" xr:uid="{00000000-0005-0000-0000-0000C02C0000}"/>
    <cellStyle name="Normal 722" xfId="11457" xr:uid="{00000000-0005-0000-0000-0000C12C0000}"/>
    <cellStyle name="Normal 723" xfId="11458" xr:uid="{00000000-0005-0000-0000-0000C22C0000}"/>
    <cellStyle name="Normal 724" xfId="11459" xr:uid="{00000000-0005-0000-0000-0000C32C0000}"/>
    <cellStyle name="Normal 725" xfId="11460" xr:uid="{00000000-0005-0000-0000-0000C42C0000}"/>
    <cellStyle name="Normal 726" xfId="11461" xr:uid="{00000000-0005-0000-0000-0000C52C0000}"/>
    <cellStyle name="Normal 727" xfId="11462" xr:uid="{00000000-0005-0000-0000-0000C62C0000}"/>
    <cellStyle name="Normal 728" xfId="11463" xr:uid="{00000000-0005-0000-0000-0000C72C0000}"/>
    <cellStyle name="Normal 729" xfId="11464" xr:uid="{00000000-0005-0000-0000-0000C82C0000}"/>
    <cellStyle name="Normal 73" xfId="11465" xr:uid="{00000000-0005-0000-0000-0000C92C0000}"/>
    <cellStyle name="Normal 73 2" xfId="11466" xr:uid="{00000000-0005-0000-0000-0000CA2C0000}"/>
    <cellStyle name="Normal 73 2 2" xfId="11467" xr:uid="{00000000-0005-0000-0000-0000CB2C0000}"/>
    <cellStyle name="Normal 73 3" xfId="11468" xr:uid="{00000000-0005-0000-0000-0000CC2C0000}"/>
    <cellStyle name="Normal 730" xfId="11469" xr:uid="{00000000-0005-0000-0000-0000CD2C0000}"/>
    <cellStyle name="Normal 731" xfId="11470" xr:uid="{00000000-0005-0000-0000-0000CE2C0000}"/>
    <cellStyle name="Normal 732" xfId="11471" xr:uid="{00000000-0005-0000-0000-0000CF2C0000}"/>
    <cellStyle name="Normal 733" xfId="11472" xr:uid="{00000000-0005-0000-0000-0000D02C0000}"/>
    <cellStyle name="Normal 734" xfId="11473" xr:uid="{00000000-0005-0000-0000-0000D12C0000}"/>
    <cellStyle name="Normal 735" xfId="11474" xr:uid="{00000000-0005-0000-0000-0000D22C0000}"/>
    <cellStyle name="Normal 736" xfId="11475" xr:uid="{00000000-0005-0000-0000-0000D32C0000}"/>
    <cellStyle name="Normal 737" xfId="11476" xr:uid="{00000000-0005-0000-0000-0000D42C0000}"/>
    <cellStyle name="Normal 738" xfId="11477" xr:uid="{00000000-0005-0000-0000-0000D52C0000}"/>
    <cellStyle name="Normal 739" xfId="11478" xr:uid="{00000000-0005-0000-0000-0000D62C0000}"/>
    <cellStyle name="Normal 74" xfId="11479" xr:uid="{00000000-0005-0000-0000-0000D72C0000}"/>
    <cellStyle name="Normal 74 2" xfId="11480" xr:uid="{00000000-0005-0000-0000-0000D82C0000}"/>
    <cellStyle name="Normal 74 2 2" xfId="11481" xr:uid="{00000000-0005-0000-0000-0000D92C0000}"/>
    <cellStyle name="Normal 74 3" xfId="11482" xr:uid="{00000000-0005-0000-0000-0000DA2C0000}"/>
    <cellStyle name="Normal 740" xfId="11483" xr:uid="{00000000-0005-0000-0000-0000DB2C0000}"/>
    <cellStyle name="Normal 741" xfId="11484" xr:uid="{00000000-0005-0000-0000-0000DC2C0000}"/>
    <cellStyle name="Normal 742" xfId="11485" xr:uid="{00000000-0005-0000-0000-0000DD2C0000}"/>
    <cellStyle name="Normal 743" xfId="11486" xr:uid="{00000000-0005-0000-0000-0000DE2C0000}"/>
    <cellStyle name="Normal 744" xfId="11487" xr:uid="{00000000-0005-0000-0000-0000DF2C0000}"/>
    <cellStyle name="Normal 745" xfId="11488" xr:uid="{00000000-0005-0000-0000-0000E02C0000}"/>
    <cellStyle name="Normal 746" xfId="11489" xr:uid="{00000000-0005-0000-0000-0000E12C0000}"/>
    <cellStyle name="Normal 747" xfId="11490" xr:uid="{00000000-0005-0000-0000-0000E22C0000}"/>
    <cellStyle name="Normal 748" xfId="11491" xr:uid="{00000000-0005-0000-0000-0000E32C0000}"/>
    <cellStyle name="Normal 749" xfId="11492" xr:uid="{00000000-0005-0000-0000-0000E42C0000}"/>
    <cellStyle name="Normal 75" xfId="11493" xr:uid="{00000000-0005-0000-0000-0000E52C0000}"/>
    <cellStyle name="Normal 75 2" xfId="11494" xr:uid="{00000000-0005-0000-0000-0000E62C0000}"/>
    <cellStyle name="Normal 75 2 2" xfId="11495" xr:uid="{00000000-0005-0000-0000-0000E72C0000}"/>
    <cellStyle name="Normal 75 3" xfId="11496" xr:uid="{00000000-0005-0000-0000-0000E82C0000}"/>
    <cellStyle name="Normal 750" xfId="11497" xr:uid="{00000000-0005-0000-0000-0000E92C0000}"/>
    <cellStyle name="Normal 751" xfId="11498" xr:uid="{00000000-0005-0000-0000-0000EA2C0000}"/>
    <cellStyle name="Normal 752" xfId="11499" xr:uid="{00000000-0005-0000-0000-0000EB2C0000}"/>
    <cellStyle name="Normal 753" xfId="11500" xr:uid="{00000000-0005-0000-0000-0000EC2C0000}"/>
    <cellStyle name="Normal 754" xfId="11501" xr:uid="{00000000-0005-0000-0000-0000ED2C0000}"/>
    <cellStyle name="Normal 755" xfId="11502" xr:uid="{00000000-0005-0000-0000-0000EE2C0000}"/>
    <cellStyle name="Normal 756" xfId="11503" xr:uid="{00000000-0005-0000-0000-0000EF2C0000}"/>
    <cellStyle name="Normal 757" xfId="11504" xr:uid="{00000000-0005-0000-0000-0000F02C0000}"/>
    <cellStyle name="Normal 758" xfId="11505" xr:uid="{00000000-0005-0000-0000-0000F12C0000}"/>
    <cellStyle name="Normal 759" xfId="11506" xr:uid="{00000000-0005-0000-0000-0000F22C0000}"/>
    <cellStyle name="Normal 76" xfId="11507" xr:uid="{00000000-0005-0000-0000-0000F32C0000}"/>
    <cellStyle name="Normal 76 2" xfId="11508" xr:uid="{00000000-0005-0000-0000-0000F42C0000}"/>
    <cellStyle name="Normal 76 2 2" xfId="11509" xr:uid="{00000000-0005-0000-0000-0000F52C0000}"/>
    <cellStyle name="Normal 76 3" xfId="11510" xr:uid="{00000000-0005-0000-0000-0000F62C0000}"/>
    <cellStyle name="Normal 760" xfId="11511" xr:uid="{00000000-0005-0000-0000-0000F72C0000}"/>
    <cellStyle name="Normal 761" xfId="11512" xr:uid="{00000000-0005-0000-0000-0000F82C0000}"/>
    <cellStyle name="Normal 762" xfId="11513" xr:uid="{00000000-0005-0000-0000-0000F92C0000}"/>
    <cellStyle name="Normal 763" xfId="11514" xr:uid="{00000000-0005-0000-0000-0000FA2C0000}"/>
    <cellStyle name="Normal 764" xfId="11515" xr:uid="{00000000-0005-0000-0000-0000FB2C0000}"/>
    <cellStyle name="Normal 765" xfId="11516" xr:uid="{00000000-0005-0000-0000-0000FC2C0000}"/>
    <cellStyle name="Normal 766" xfId="11517" xr:uid="{00000000-0005-0000-0000-0000FD2C0000}"/>
    <cellStyle name="Normal 767" xfId="11518" xr:uid="{00000000-0005-0000-0000-0000FE2C0000}"/>
    <cellStyle name="Normal 768" xfId="11519" xr:uid="{00000000-0005-0000-0000-0000FF2C0000}"/>
    <cellStyle name="Normal 769" xfId="11520" xr:uid="{00000000-0005-0000-0000-0000002D0000}"/>
    <cellStyle name="Normal 77" xfId="11521" xr:uid="{00000000-0005-0000-0000-0000012D0000}"/>
    <cellStyle name="Normal 77 2" xfId="11522" xr:uid="{00000000-0005-0000-0000-0000022D0000}"/>
    <cellStyle name="Normal 77 2 2" xfId="11523" xr:uid="{00000000-0005-0000-0000-0000032D0000}"/>
    <cellStyle name="Normal 77 3" xfId="11524" xr:uid="{00000000-0005-0000-0000-0000042D0000}"/>
    <cellStyle name="Normal 770" xfId="11525" xr:uid="{00000000-0005-0000-0000-0000052D0000}"/>
    <cellStyle name="Normal 771" xfId="11526" xr:uid="{00000000-0005-0000-0000-0000062D0000}"/>
    <cellStyle name="Normal 772" xfId="11527" xr:uid="{00000000-0005-0000-0000-0000072D0000}"/>
    <cellStyle name="Normal 773" xfId="11528" xr:uid="{00000000-0005-0000-0000-0000082D0000}"/>
    <cellStyle name="Normal 774" xfId="11529" xr:uid="{00000000-0005-0000-0000-0000092D0000}"/>
    <cellStyle name="Normal 775" xfId="11530" xr:uid="{00000000-0005-0000-0000-00000A2D0000}"/>
    <cellStyle name="Normal 776" xfId="11531" xr:uid="{00000000-0005-0000-0000-00000B2D0000}"/>
    <cellStyle name="Normal 777" xfId="11532" xr:uid="{00000000-0005-0000-0000-00000C2D0000}"/>
    <cellStyle name="Normal 778" xfId="11533" xr:uid="{00000000-0005-0000-0000-00000D2D0000}"/>
    <cellStyle name="Normal 779" xfId="11534" xr:uid="{00000000-0005-0000-0000-00000E2D0000}"/>
    <cellStyle name="Normal 78" xfId="11535" xr:uid="{00000000-0005-0000-0000-00000F2D0000}"/>
    <cellStyle name="Normal 78 2" xfId="11536" xr:uid="{00000000-0005-0000-0000-0000102D0000}"/>
    <cellStyle name="Normal 78 2 2" xfId="11537" xr:uid="{00000000-0005-0000-0000-0000112D0000}"/>
    <cellStyle name="Normal 78 3" xfId="11538" xr:uid="{00000000-0005-0000-0000-0000122D0000}"/>
    <cellStyle name="Normal 780" xfId="11539" xr:uid="{00000000-0005-0000-0000-0000132D0000}"/>
    <cellStyle name="Normal 781" xfId="11540" xr:uid="{00000000-0005-0000-0000-0000142D0000}"/>
    <cellStyle name="Normal 782" xfId="11541" xr:uid="{00000000-0005-0000-0000-0000152D0000}"/>
    <cellStyle name="Normal 783" xfId="11542" xr:uid="{00000000-0005-0000-0000-0000162D0000}"/>
    <cellStyle name="Normal 784" xfId="11543" xr:uid="{00000000-0005-0000-0000-0000172D0000}"/>
    <cellStyle name="Normal 785" xfId="11544" xr:uid="{00000000-0005-0000-0000-0000182D0000}"/>
    <cellStyle name="Normal 786" xfId="11545" xr:uid="{00000000-0005-0000-0000-0000192D0000}"/>
    <cellStyle name="Normal 787" xfId="11546" xr:uid="{00000000-0005-0000-0000-00001A2D0000}"/>
    <cellStyle name="Normal 788" xfId="11547" xr:uid="{00000000-0005-0000-0000-00001B2D0000}"/>
    <cellStyle name="Normal 789" xfId="11548" xr:uid="{00000000-0005-0000-0000-00001C2D0000}"/>
    <cellStyle name="Normal 79" xfId="11549" xr:uid="{00000000-0005-0000-0000-00001D2D0000}"/>
    <cellStyle name="Normal 79 2" xfId="11550" xr:uid="{00000000-0005-0000-0000-00001E2D0000}"/>
    <cellStyle name="Normal 79 2 2" xfId="11551" xr:uid="{00000000-0005-0000-0000-00001F2D0000}"/>
    <cellStyle name="Normal 79 3" xfId="11552" xr:uid="{00000000-0005-0000-0000-0000202D0000}"/>
    <cellStyle name="Normal 790" xfId="11553" xr:uid="{00000000-0005-0000-0000-0000212D0000}"/>
    <cellStyle name="Normal 791" xfId="11554" xr:uid="{00000000-0005-0000-0000-0000222D0000}"/>
    <cellStyle name="Normal 792" xfId="11555" xr:uid="{00000000-0005-0000-0000-0000232D0000}"/>
    <cellStyle name="Normal 793" xfId="11556" xr:uid="{00000000-0005-0000-0000-0000242D0000}"/>
    <cellStyle name="Normal 794" xfId="11557" xr:uid="{00000000-0005-0000-0000-0000252D0000}"/>
    <cellStyle name="Normal 795" xfId="11558" xr:uid="{00000000-0005-0000-0000-0000262D0000}"/>
    <cellStyle name="Normal 796" xfId="11559" xr:uid="{00000000-0005-0000-0000-0000272D0000}"/>
    <cellStyle name="Normal 797" xfId="11560" xr:uid="{00000000-0005-0000-0000-0000282D0000}"/>
    <cellStyle name="Normal 798" xfId="11561" xr:uid="{00000000-0005-0000-0000-0000292D0000}"/>
    <cellStyle name="Normal 799" xfId="11562" xr:uid="{00000000-0005-0000-0000-00002A2D0000}"/>
    <cellStyle name="Normal 8" xfId="11563" xr:uid="{00000000-0005-0000-0000-00002B2D0000}"/>
    <cellStyle name="Normal 8 10" xfId="11564" xr:uid="{00000000-0005-0000-0000-00002C2D0000}"/>
    <cellStyle name="Normal 8 10 2" xfId="11565" xr:uid="{00000000-0005-0000-0000-00002D2D0000}"/>
    <cellStyle name="Normal 8 11" xfId="11566" xr:uid="{00000000-0005-0000-0000-00002E2D0000}"/>
    <cellStyle name="Normal 8 11 2" xfId="11567" xr:uid="{00000000-0005-0000-0000-00002F2D0000}"/>
    <cellStyle name="Normal 8 12" xfId="11568" xr:uid="{00000000-0005-0000-0000-0000302D0000}"/>
    <cellStyle name="Normal 8 12 2" xfId="11569" xr:uid="{00000000-0005-0000-0000-0000312D0000}"/>
    <cellStyle name="Normal 8 13" xfId="11570" xr:uid="{00000000-0005-0000-0000-0000322D0000}"/>
    <cellStyle name="Normal 8 13 2" xfId="11571" xr:uid="{00000000-0005-0000-0000-0000332D0000}"/>
    <cellStyle name="Normal 8 14" xfId="11572" xr:uid="{00000000-0005-0000-0000-0000342D0000}"/>
    <cellStyle name="Normal 8 14 2" xfId="11573" xr:uid="{00000000-0005-0000-0000-0000352D0000}"/>
    <cellStyle name="Normal 8 15" xfId="11574" xr:uid="{00000000-0005-0000-0000-0000362D0000}"/>
    <cellStyle name="Normal 8 15 2" xfId="11575" xr:uid="{00000000-0005-0000-0000-0000372D0000}"/>
    <cellStyle name="Normal 8 16" xfId="11576" xr:uid="{00000000-0005-0000-0000-0000382D0000}"/>
    <cellStyle name="Normal 8 16 2" xfId="11577" xr:uid="{00000000-0005-0000-0000-0000392D0000}"/>
    <cellStyle name="Normal 8 17" xfId="11578" xr:uid="{00000000-0005-0000-0000-00003A2D0000}"/>
    <cellStyle name="Normal 8 17 2" xfId="11579" xr:uid="{00000000-0005-0000-0000-00003B2D0000}"/>
    <cellStyle name="Normal 8 18" xfId="11580" xr:uid="{00000000-0005-0000-0000-00003C2D0000}"/>
    <cellStyle name="Normal 8 18 2" xfId="11581" xr:uid="{00000000-0005-0000-0000-00003D2D0000}"/>
    <cellStyle name="Normal 8 19" xfId="11582" xr:uid="{00000000-0005-0000-0000-00003E2D0000}"/>
    <cellStyle name="Normal 8 19 2" xfId="11583" xr:uid="{00000000-0005-0000-0000-00003F2D0000}"/>
    <cellStyle name="Normal 8 2" xfId="11584" xr:uid="{00000000-0005-0000-0000-0000402D0000}"/>
    <cellStyle name="Normal 8 2 10" xfId="11585" xr:uid="{00000000-0005-0000-0000-0000412D0000}"/>
    <cellStyle name="Normal 8 2 11" xfId="11586" xr:uid="{00000000-0005-0000-0000-0000422D0000}"/>
    <cellStyle name="Normal 8 2 2" xfId="11587" xr:uid="{00000000-0005-0000-0000-0000432D0000}"/>
    <cellStyle name="Normal 8 2 2 2" xfId="11588" xr:uid="{00000000-0005-0000-0000-0000442D0000}"/>
    <cellStyle name="Normal 8 2 2 3" xfId="11589" xr:uid="{00000000-0005-0000-0000-0000452D0000}"/>
    <cellStyle name="Normal 8 2 2 4" xfId="11590" xr:uid="{00000000-0005-0000-0000-0000462D0000}"/>
    <cellStyle name="Normal 8 2 3" xfId="11591" xr:uid="{00000000-0005-0000-0000-0000472D0000}"/>
    <cellStyle name="Normal 8 2 3 2" xfId="11592" xr:uid="{00000000-0005-0000-0000-0000482D0000}"/>
    <cellStyle name="Normal 8 2 4" xfId="11593" xr:uid="{00000000-0005-0000-0000-0000492D0000}"/>
    <cellStyle name="Normal 8 2 4 2" xfId="11594" xr:uid="{00000000-0005-0000-0000-00004A2D0000}"/>
    <cellStyle name="Normal 8 2 5" xfId="11595" xr:uid="{00000000-0005-0000-0000-00004B2D0000}"/>
    <cellStyle name="Normal 8 2 5 2" xfId="11596" xr:uid="{00000000-0005-0000-0000-00004C2D0000}"/>
    <cellStyle name="Normal 8 2 6" xfId="11597" xr:uid="{00000000-0005-0000-0000-00004D2D0000}"/>
    <cellStyle name="Normal 8 2 6 2" xfId="11598" xr:uid="{00000000-0005-0000-0000-00004E2D0000}"/>
    <cellStyle name="Normal 8 2 7" xfId="11599" xr:uid="{00000000-0005-0000-0000-00004F2D0000}"/>
    <cellStyle name="Normal 8 2 8" xfId="11600" xr:uid="{00000000-0005-0000-0000-0000502D0000}"/>
    <cellStyle name="Normal 8 2 9" xfId="11601" xr:uid="{00000000-0005-0000-0000-0000512D0000}"/>
    <cellStyle name="Normal 8 20" xfId="11602" xr:uid="{00000000-0005-0000-0000-0000522D0000}"/>
    <cellStyle name="Normal 8 21" xfId="11603" xr:uid="{00000000-0005-0000-0000-0000532D0000}"/>
    <cellStyle name="Normal 8 22" xfId="11604" xr:uid="{00000000-0005-0000-0000-0000542D0000}"/>
    <cellStyle name="Normal 8 23" xfId="11605" xr:uid="{00000000-0005-0000-0000-0000552D0000}"/>
    <cellStyle name="Normal 8 3" xfId="11606" xr:uid="{00000000-0005-0000-0000-0000562D0000}"/>
    <cellStyle name="Normal 8 3 2" xfId="11607" xr:uid="{00000000-0005-0000-0000-0000572D0000}"/>
    <cellStyle name="Normal 8 3 2 2" xfId="11608" xr:uid="{00000000-0005-0000-0000-0000582D0000}"/>
    <cellStyle name="Normal 8 3 3" xfId="11609" xr:uid="{00000000-0005-0000-0000-0000592D0000}"/>
    <cellStyle name="Normal 8 3 3 2" xfId="11610" xr:uid="{00000000-0005-0000-0000-00005A2D0000}"/>
    <cellStyle name="Normal 8 3 4" xfId="11611" xr:uid="{00000000-0005-0000-0000-00005B2D0000}"/>
    <cellStyle name="Normal 8 3 4 2" xfId="11612" xr:uid="{00000000-0005-0000-0000-00005C2D0000}"/>
    <cellStyle name="Normal 8 3 5" xfId="11613" xr:uid="{00000000-0005-0000-0000-00005D2D0000}"/>
    <cellStyle name="Normal 8 3 5 2" xfId="11614" xr:uid="{00000000-0005-0000-0000-00005E2D0000}"/>
    <cellStyle name="Normal 8 3 6" xfId="11615" xr:uid="{00000000-0005-0000-0000-00005F2D0000}"/>
    <cellStyle name="Normal 8 3 6 2" xfId="11616" xr:uid="{00000000-0005-0000-0000-0000602D0000}"/>
    <cellStyle name="Normal 8 3 7" xfId="11617" xr:uid="{00000000-0005-0000-0000-0000612D0000}"/>
    <cellStyle name="Normal 8 3 8" xfId="11618" xr:uid="{00000000-0005-0000-0000-0000622D0000}"/>
    <cellStyle name="Normal 8 4" xfId="11619" xr:uid="{00000000-0005-0000-0000-0000632D0000}"/>
    <cellStyle name="Normal 8 4 2" xfId="11620" xr:uid="{00000000-0005-0000-0000-0000642D0000}"/>
    <cellStyle name="Normal 8 4 2 2" xfId="11621" xr:uid="{00000000-0005-0000-0000-0000652D0000}"/>
    <cellStyle name="Normal 8 4 3" xfId="11622" xr:uid="{00000000-0005-0000-0000-0000662D0000}"/>
    <cellStyle name="Normal 8 4 3 2" xfId="11623" xr:uid="{00000000-0005-0000-0000-0000672D0000}"/>
    <cellStyle name="Normal 8 4 4" xfId="11624" xr:uid="{00000000-0005-0000-0000-0000682D0000}"/>
    <cellStyle name="Normal 8 4 4 2" xfId="11625" xr:uid="{00000000-0005-0000-0000-0000692D0000}"/>
    <cellStyle name="Normal 8 4 5" xfId="11626" xr:uid="{00000000-0005-0000-0000-00006A2D0000}"/>
    <cellStyle name="Normal 8 4 5 2" xfId="11627" xr:uid="{00000000-0005-0000-0000-00006B2D0000}"/>
    <cellStyle name="Normal 8 4 6" xfId="11628" xr:uid="{00000000-0005-0000-0000-00006C2D0000}"/>
    <cellStyle name="Normal 8 4 6 2" xfId="11629" xr:uid="{00000000-0005-0000-0000-00006D2D0000}"/>
    <cellStyle name="Normal 8 4 7" xfId="11630" xr:uid="{00000000-0005-0000-0000-00006E2D0000}"/>
    <cellStyle name="Normal 8 5" xfId="11631" xr:uid="{00000000-0005-0000-0000-00006F2D0000}"/>
    <cellStyle name="Normal 8 5 2" xfId="11632" xr:uid="{00000000-0005-0000-0000-0000702D0000}"/>
    <cellStyle name="Normal 8 5 2 2" xfId="11633" xr:uid="{00000000-0005-0000-0000-0000712D0000}"/>
    <cellStyle name="Normal 8 5 3" xfId="11634" xr:uid="{00000000-0005-0000-0000-0000722D0000}"/>
    <cellStyle name="Normal 8 5 3 2" xfId="11635" xr:uid="{00000000-0005-0000-0000-0000732D0000}"/>
    <cellStyle name="Normal 8 5 4" xfId="11636" xr:uid="{00000000-0005-0000-0000-0000742D0000}"/>
    <cellStyle name="Normal 8 5 4 2" xfId="11637" xr:uid="{00000000-0005-0000-0000-0000752D0000}"/>
    <cellStyle name="Normal 8 5 5" xfId="11638" xr:uid="{00000000-0005-0000-0000-0000762D0000}"/>
    <cellStyle name="Normal 8 5 5 2" xfId="11639" xr:uid="{00000000-0005-0000-0000-0000772D0000}"/>
    <cellStyle name="Normal 8 5 6" xfId="11640" xr:uid="{00000000-0005-0000-0000-0000782D0000}"/>
    <cellStyle name="Normal 8 5 6 2" xfId="11641" xr:uid="{00000000-0005-0000-0000-0000792D0000}"/>
    <cellStyle name="Normal 8 5 7" xfId="11642" xr:uid="{00000000-0005-0000-0000-00007A2D0000}"/>
    <cellStyle name="Normal 8 6" xfId="11643" xr:uid="{00000000-0005-0000-0000-00007B2D0000}"/>
    <cellStyle name="Normal 8 6 2" xfId="11644" xr:uid="{00000000-0005-0000-0000-00007C2D0000}"/>
    <cellStyle name="Normal 8 6 2 2" xfId="11645" xr:uid="{00000000-0005-0000-0000-00007D2D0000}"/>
    <cellStyle name="Normal 8 6 3" xfId="11646" xr:uid="{00000000-0005-0000-0000-00007E2D0000}"/>
    <cellStyle name="Normal 8 6 3 2" xfId="11647" xr:uid="{00000000-0005-0000-0000-00007F2D0000}"/>
    <cellStyle name="Normal 8 6 4" xfId="11648" xr:uid="{00000000-0005-0000-0000-0000802D0000}"/>
    <cellStyle name="Normal 8 6 4 2" xfId="11649" xr:uid="{00000000-0005-0000-0000-0000812D0000}"/>
    <cellStyle name="Normal 8 6 5" xfId="11650" xr:uid="{00000000-0005-0000-0000-0000822D0000}"/>
    <cellStyle name="Normal 8 6 5 2" xfId="11651" xr:uid="{00000000-0005-0000-0000-0000832D0000}"/>
    <cellStyle name="Normal 8 6 6" xfId="11652" xr:uid="{00000000-0005-0000-0000-0000842D0000}"/>
    <cellStyle name="Normal 8 6 6 2" xfId="11653" xr:uid="{00000000-0005-0000-0000-0000852D0000}"/>
    <cellStyle name="Normal 8 6 7" xfId="11654" xr:uid="{00000000-0005-0000-0000-0000862D0000}"/>
    <cellStyle name="Normal 8 7" xfId="11655" xr:uid="{00000000-0005-0000-0000-0000872D0000}"/>
    <cellStyle name="Normal 8 7 2" xfId="11656" xr:uid="{00000000-0005-0000-0000-0000882D0000}"/>
    <cellStyle name="Normal 8 7 2 2" xfId="11657" xr:uid="{00000000-0005-0000-0000-0000892D0000}"/>
    <cellStyle name="Normal 8 7 3" xfId="11658" xr:uid="{00000000-0005-0000-0000-00008A2D0000}"/>
    <cellStyle name="Normal 8 7 3 2" xfId="11659" xr:uid="{00000000-0005-0000-0000-00008B2D0000}"/>
    <cellStyle name="Normal 8 7 4" xfId="11660" xr:uid="{00000000-0005-0000-0000-00008C2D0000}"/>
    <cellStyle name="Normal 8 7 4 2" xfId="11661" xr:uid="{00000000-0005-0000-0000-00008D2D0000}"/>
    <cellStyle name="Normal 8 7 5" xfId="11662" xr:uid="{00000000-0005-0000-0000-00008E2D0000}"/>
    <cellStyle name="Normal 8 7 5 2" xfId="11663" xr:uid="{00000000-0005-0000-0000-00008F2D0000}"/>
    <cellStyle name="Normal 8 7 6" xfId="11664" xr:uid="{00000000-0005-0000-0000-0000902D0000}"/>
    <cellStyle name="Normal 8 7 6 2" xfId="11665" xr:uid="{00000000-0005-0000-0000-0000912D0000}"/>
    <cellStyle name="Normal 8 7 7" xfId="11666" xr:uid="{00000000-0005-0000-0000-0000922D0000}"/>
    <cellStyle name="Normal 8 8" xfId="11667" xr:uid="{00000000-0005-0000-0000-0000932D0000}"/>
    <cellStyle name="Normal 8 8 2" xfId="11668" xr:uid="{00000000-0005-0000-0000-0000942D0000}"/>
    <cellStyle name="Normal 8 9" xfId="11669" xr:uid="{00000000-0005-0000-0000-0000952D0000}"/>
    <cellStyle name="Normal 8 9 2" xfId="11670" xr:uid="{00000000-0005-0000-0000-0000962D0000}"/>
    <cellStyle name="Normal 80" xfId="11671" xr:uid="{00000000-0005-0000-0000-0000972D0000}"/>
    <cellStyle name="Normal 80 2" xfId="11672" xr:uid="{00000000-0005-0000-0000-0000982D0000}"/>
    <cellStyle name="Normal 80 2 2" xfId="11673" xr:uid="{00000000-0005-0000-0000-0000992D0000}"/>
    <cellStyle name="Normal 80 3" xfId="11674" xr:uid="{00000000-0005-0000-0000-00009A2D0000}"/>
    <cellStyle name="Normal 800" xfId="11675" xr:uid="{00000000-0005-0000-0000-00009B2D0000}"/>
    <cellStyle name="Normal 801" xfId="11676" xr:uid="{00000000-0005-0000-0000-00009C2D0000}"/>
    <cellStyle name="Normal 802" xfId="11677" xr:uid="{00000000-0005-0000-0000-00009D2D0000}"/>
    <cellStyle name="Normal 803" xfId="11678" xr:uid="{00000000-0005-0000-0000-00009E2D0000}"/>
    <cellStyle name="Normal 804" xfId="11679" xr:uid="{00000000-0005-0000-0000-00009F2D0000}"/>
    <cellStyle name="Normal 805" xfId="11680" xr:uid="{00000000-0005-0000-0000-0000A02D0000}"/>
    <cellStyle name="Normal 806" xfId="11681" xr:uid="{00000000-0005-0000-0000-0000A12D0000}"/>
    <cellStyle name="Normal 807" xfId="11682" xr:uid="{00000000-0005-0000-0000-0000A22D0000}"/>
    <cellStyle name="Normal 808" xfId="11683" xr:uid="{00000000-0005-0000-0000-0000A32D0000}"/>
    <cellStyle name="Normal 809" xfId="11684" xr:uid="{00000000-0005-0000-0000-0000A42D0000}"/>
    <cellStyle name="Normal 81" xfId="11685" xr:uid="{00000000-0005-0000-0000-0000A52D0000}"/>
    <cellStyle name="Normal 81 2" xfId="11686" xr:uid="{00000000-0005-0000-0000-0000A62D0000}"/>
    <cellStyle name="Normal 81 2 2" xfId="11687" xr:uid="{00000000-0005-0000-0000-0000A72D0000}"/>
    <cellStyle name="Normal 81 3" xfId="11688" xr:uid="{00000000-0005-0000-0000-0000A82D0000}"/>
    <cellStyle name="Normal 810" xfId="11689" xr:uid="{00000000-0005-0000-0000-0000A92D0000}"/>
    <cellStyle name="Normal 811" xfId="11690" xr:uid="{00000000-0005-0000-0000-0000AA2D0000}"/>
    <cellStyle name="Normal 812" xfId="11691" xr:uid="{00000000-0005-0000-0000-0000AB2D0000}"/>
    <cellStyle name="Normal 813" xfId="11692" xr:uid="{00000000-0005-0000-0000-0000AC2D0000}"/>
    <cellStyle name="Normal 814" xfId="11693" xr:uid="{00000000-0005-0000-0000-0000AD2D0000}"/>
    <cellStyle name="Normal 815" xfId="11694" xr:uid="{00000000-0005-0000-0000-0000AE2D0000}"/>
    <cellStyle name="Normal 816" xfId="12105" xr:uid="{00000000-0005-0000-0000-0000AF2D0000}"/>
    <cellStyle name="Normal 817" xfId="1" xr:uid="{00000000-0005-0000-0000-0000B02D0000}"/>
    <cellStyle name="Normal 82" xfId="11695" xr:uid="{00000000-0005-0000-0000-0000B12D0000}"/>
    <cellStyle name="Normal 82 2" xfId="11696" xr:uid="{00000000-0005-0000-0000-0000B22D0000}"/>
    <cellStyle name="Normal 82 2 2" xfId="11697" xr:uid="{00000000-0005-0000-0000-0000B32D0000}"/>
    <cellStyle name="Normal 82 3" xfId="11698" xr:uid="{00000000-0005-0000-0000-0000B42D0000}"/>
    <cellStyle name="Normal 83" xfId="11699" xr:uid="{00000000-0005-0000-0000-0000B52D0000}"/>
    <cellStyle name="Normal 83 2" xfId="11700" xr:uid="{00000000-0005-0000-0000-0000B62D0000}"/>
    <cellStyle name="Normal 83 2 2" xfId="11701" xr:uid="{00000000-0005-0000-0000-0000B72D0000}"/>
    <cellStyle name="Normal 83 3" xfId="11702" xr:uid="{00000000-0005-0000-0000-0000B82D0000}"/>
    <cellStyle name="Normal 84" xfId="11703" xr:uid="{00000000-0005-0000-0000-0000B92D0000}"/>
    <cellStyle name="Normal 84 2" xfId="11704" xr:uid="{00000000-0005-0000-0000-0000BA2D0000}"/>
    <cellStyle name="Normal 84 2 2" xfId="11705" xr:uid="{00000000-0005-0000-0000-0000BB2D0000}"/>
    <cellStyle name="Normal 84 3" xfId="11706" xr:uid="{00000000-0005-0000-0000-0000BC2D0000}"/>
    <cellStyle name="Normal 85" xfId="11707" xr:uid="{00000000-0005-0000-0000-0000BD2D0000}"/>
    <cellStyle name="Normal 85 2" xfId="11708" xr:uid="{00000000-0005-0000-0000-0000BE2D0000}"/>
    <cellStyle name="Normal 85 2 2" xfId="11709" xr:uid="{00000000-0005-0000-0000-0000BF2D0000}"/>
    <cellStyle name="Normal 85 3" xfId="11710" xr:uid="{00000000-0005-0000-0000-0000C02D0000}"/>
    <cellStyle name="Normal 86" xfId="11711" xr:uid="{00000000-0005-0000-0000-0000C12D0000}"/>
    <cellStyle name="Normal 86 2" xfId="11712" xr:uid="{00000000-0005-0000-0000-0000C22D0000}"/>
    <cellStyle name="Normal 86 2 2" xfId="11713" xr:uid="{00000000-0005-0000-0000-0000C32D0000}"/>
    <cellStyle name="Normal 86 3" xfId="11714" xr:uid="{00000000-0005-0000-0000-0000C42D0000}"/>
    <cellStyle name="Normal 87" xfId="11715" xr:uid="{00000000-0005-0000-0000-0000C52D0000}"/>
    <cellStyle name="Normal 87 2" xfId="11716" xr:uid="{00000000-0005-0000-0000-0000C62D0000}"/>
    <cellStyle name="Normal 87 2 2" xfId="11717" xr:uid="{00000000-0005-0000-0000-0000C72D0000}"/>
    <cellStyle name="Normal 87 3" xfId="11718" xr:uid="{00000000-0005-0000-0000-0000C82D0000}"/>
    <cellStyle name="Normal 88" xfId="11719" xr:uid="{00000000-0005-0000-0000-0000C92D0000}"/>
    <cellStyle name="Normal 88 2" xfId="11720" xr:uid="{00000000-0005-0000-0000-0000CA2D0000}"/>
    <cellStyle name="Normal 88 2 2" xfId="11721" xr:uid="{00000000-0005-0000-0000-0000CB2D0000}"/>
    <cellStyle name="Normal 88 3" xfId="11722" xr:uid="{00000000-0005-0000-0000-0000CC2D0000}"/>
    <cellStyle name="Normal 89" xfId="11723" xr:uid="{00000000-0005-0000-0000-0000CD2D0000}"/>
    <cellStyle name="Normal 89 2" xfId="11724" xr:uid="{00000000-0005-0000-0000-0000CE2D0000}"/>
    <cellStyle name="Normal 89 2 2" xfId="11725" xr:uid="{00000000-0005-0000-0000-0000CF2D0000}"/>
    <cellStyle name="Normal 89 3" xfId="11726" xr:uid="{00000000-0005-0000-0000-0000D02D0000}"/>
    <cellStyle name="Normal 9" xfId="11727" xr:uid="{00000000-0005-0000-0000-0000D12D0000}"/>
    <cellStyle name="Normal 9 10" xfId="11728" xr:uid="{00000000-0005-0000-0000-0000D22D0000}"/>
    <cellStyle name="Normal 9 10 2" xfId="11729" xr:uid="{00000000-0005-0000-0000-0000D32D0000}"/>
    <cellStyle name="Normal 9 11" xfId="11730" xr:uid="{00000000-0005-0000-0000-0000D42D0000}"/>
    <cellStyle name="Normal 9 11 2" xfId="11731" xr:uid="{00000000-0005-0000-0000-0000D52D0000}"/>
    <cellStyle name="Normal 9 12" xfId="11732" xr:uid="{00000000-0005-0000-0000-0000D62D0000}"/>
    <cellStyle name="Normal 9 12 2" xfId="11733" xr:uid="{00000000-0005-0000-0000-0000D72D0000}"/>
    <cellStyle name="Normal 9 13" xfId="11734" xr:uid="{00000000-0005-0000-0000-0000D82D0000}"/>
    <cellStyle name="Normal 9 13 2" xfId="11735" xr:uid="{00000000-0005-0000-0000-0000D92D0000}"/>
    <cellStyle name="Normal 9 14" xfId="11736" xr:uid="{00000000-0005-0000-0000-0000DA2D0000}"/>
    <cellStyle name="Normal 9 14 2" xfId="11737" xr:uid="{00000000-0005-0000-0000-0000DB2D0000}"/>
    <cellStyle name="Normal 9 15" xfId="11738" xr:uid="{00000000-0005-0000-0000-0000DC2D0000}"/>
    <cellStyle name="Normal 9 15 2" xfId="11739" xr:uid="{00000000-0005-0000-0000-0000DD2D0000}"/>
    <cellStyle name="Normal 9 16" xfId="11740" xr:uid="{00000000-0005-0000-0000-0000DE2D0000}"/>
    <cellStyle name="Normal 9 16 2" xfId="11741" xr:uid="{00000000-0005-0000-0000-0000DF2D0000}"/>
    <cellStyle name="Normal 9 17" xfId="11742" xr:uid="{00000000-0005-0000-0000-0000E02D0000}"/>
    <cellStyle name="Normal 9 17 2" xfId="11743" xr:uid="{00000000-0005-0000-0000-0000E12D0000}"/>
    <cellStyle name="Normal 9 18" xfId="11744" xr:uid="{00000000-0005-0000-0000-0000E22D0000}"/>
    <cellStyle name="Normal 9 18 2" xfId="11745" xr:uid="{00000000-0005-0000-0000-0000E32D0000}"/>
    <cellStyle name="Normal 9 19" xfId="11746" xr:uid="{00000000-0005-0000-0000-0000E42D0000}"/>
    <cellStyle name="Normal 9 2" xfId="11747" xr:uid="{00000000-0005-0000-0000-0000E52D0000}"/>
    <cellStyle name="Normal 9 2 2" xfId="11748" xr:uid="{00000000-0005-0000-0000-0000E62D0000}"/>
    <cellStyle name="Normal 9 2 2 2" xfId="11749" xr:uid="{00000000-0005-0000-0000-0000E72D0000}"/>
    <cellStyle name="Normal 9 2 2 3" xfId="11750" xr:uid="{00000000-0005-0000-0000-0000E82D0000}"/>
    <cellStyle name="Normal 9 2 3" xfId="11751" xr:uid="{00000000-0005-0000-0000-0000E92D0000}"/>
    <cellStyle name="Normal 9 2 3 2" xfId="11752" xr:uid="{00000000-0005-0000-0000-0000EA2D0000}"/>
    <cellStyle name="Normal 9 2 4" xfId="11753" xr:uid="{00000000-0005-0000-0000-0000EB2D0000}"/>
    <cellStyle name="Normal 9 2 4 2" xfId="11754" xr:uid="{00000000-0005-0000-0000-0000EC2D0000}"/>
    <cellStyle name="Normal 9 2 5" xfId="11755" xr:uid="{00000000-0005-0000-0000-0000ED2D0000}"/>
    <cellStyle name="Normal 9 2 5 2" xfId="11756" xr:uid="{00000000-0005-0000-0000-0000EE2D0000}"/>
    <cellStyle name="Normal 9 2 6" xfId="11757" xr:uid="{00000000-0005-0000-0000-0000EF2D0000}"/>
    <cellStyle name="Normal 9 2 6 2" xfId="11758" xr:uid="{00000000-0005-0000-0000-0000F02D0000}"/>
    <cellStyle name="Normal 9 2 7" xfId="11759" xr:uid="{00000000-0005-0000-0000-0000F12D0000}"/>
    <cellStyle name="Normal 9 2 8" xfId="11760" xr:uid="{00000000-0005-0000-0000-0000F22D0000}"/>
    <cellStyle name="Normal 9 20" xfId="11761" xr:uid="{00000000-0005-0000-0000-0000F32D0000}"/>
    <cellStyle name="Normal 9 21" xfId="11762" xr:uid="{00000000-0005-0000-0000-0000F42D0000}"/>
    <cellStyle name="Normal 9 22" xfId="11763" xr:uid="{00000000-0005-0000-0000-0000F52D0000}"/>
    <cellStyle name="Normal 9 3" xfId="11764" xr:uid="{00000000-0005-0000-0000-0000F62D0000}"/>
    <cellStyle name="Normal 9 3 2" xfId="11765" xr:uid="{00000000-0005-0000-0000-0000F72D0000}"/>
    <cellStyle name="Normal 9 3 2 2" xfId="11766" xr:uid="{00000000-0005-0000-0000-0000F82D0000}"/>
    <cellStyle name="Normal 9 3 3" xfId="11767" xr:uid="{00000000-0005-0000-0000-0000F92D0000}"/>
    <cellStyle name="Normal 9 3 3 2" xfId="11768" xr:uid="{00000000-0005-0000-0000-0000FA2D0000}"/>
    <cellStyle name="Normal 9 3 4" xfId="11769" xr:uid="{00000000-0005-0000-0000-0000FB2D0000}"/>
    <cellStyle name="Normal 9 3 4 2" xfId="11770" xr:uid="{00000000-0005-0000-0000-0000FC2D0000}"/>
    <cellStyle name="Normal 9 3 5" xfId="11771" xr:uid="{00000000-0005-0000-0000-0000FD2D0000}"/>
    <cellStyle name="Normal 9 3 5 2" xfId="11772" xr:uid="{00000000-0005-0000-0000-0000FE2D0000}"/>
    <cellStyle name="Normal 9 3 6" xfId="11773" xr:uid="{00000000-0005-0000-0000-0000FF2D0000}"/>
    <cellStyle name="Normal 9 3 6 2" xfId="11774" xr:uid="{00000000-0005-0000-0000-0000002E0000}"/>
    <cellStyle name="Normal 9 3 7" xfId="11775" xr:uid="{00000000-0005-0000-0000-0000012E0000}"/>
    <cellStyle name="Normal 9 3 8" xfId="11776" xr:uid="{00000000-0005-0000-0000-0000022E0000}"/>
    <cellStyle name="Normal 9 4" xfId="11777" xr:uid="{00000000-0005-0000-0000-0000032E0000}"/>
    <cellStyle name="Normal 9 4 2" xfId="11778" xr:uid="{00000000-0005-0000-0000-0000042E0000}"/>
    <cellStyle name="Normal 9 4 2 2" xfId="11779" xr:uid="{00000000-0005-0000-0000-0000052E0000}"/>
    <cellStyle name="Normal 9 4 3" xfId="11780" xr:uid="{00000000-0005-0000-0000-0000062E0000}"/>
    <cellStyle name="Normal 9 4 3 2" xfId="11781" xr:uid="{00000000-0005-0000-0000-0000072E0000}"/>
    <cellStyle name="Normal 9 4 4" xfId="11782" xr:uid="{00000000-0005-0000-0000-0000082E0000}"/>
    <cellStyle name="Normal 9 4 4 2" xfId="11783" xr:uid="{00000000-0005-0000-0000-0000092E0000}"/>
    <cellStyle name="Normal 9 4 5" xfId="11784" xr:uid="{00000000-0005-0000-0000-00000A2E0000}"/>
    <cellStyle name="Normal 9 4 5 2" xfId="11785" xr:uid="{00000000-0005-0000-0000-00000B2E0000}"/>
    <cellStyle name="Normal 9 4 6" xfId="11786" xr:uid="{00000000-0005-0000-0000-00000C2E0000}"/>
    <cellStyle name="Normal 9 4 6 2" xfId="11787" xr:uid="{00000000-0005-0000-0000-00000D2E0000}"/>
    <cellStyle name="Normal 9 4 7" xfId="11788" xr:uid="{00000000-0005-0000-0000-00000E2E0000}"/>
    <cellStyle name="Normal 9 5" xfId="11789" xr:uid="{00000000-0005-0000-0000-00000F2E0000}"/>
    <cellStyle name="Normal 9 5 2" xfId="11790" xr:uid="{00000000-0005-0000-0000-0000102E0000}"/>
    <cellStyle name="Normal 9 5 2 2" xfId="11791" xr:uid="{00000000-0005-0000-0000-0000112E0000}"/>
    <cellStyle name="Normal 9 5 3" xfId="11792" xr:uid="{00000000-0005-0000-0000-0000122E0000}"/>
    <cellStyle name="Normal 9 5 3 2" xfId="11793" xr:uid="{00000000-0005-0000-0000-0000132E0000}"/>
    <cellStyle name="Normal 9 5 4" xfId="11794" xr:uid="{00000000-0005-0000-0000-0000142E0000}"/>
    <cellStyle name="Normal 9 5 4 2" xfId="11795" xr:uid="{00000000-0005-0000-0000-0000152E0000}"/>
    <cellStyle name="Normal 9 5 5" xfId="11796" xr:uid="{00000000-0005-0000-0000-0000162E0000}"/>
    <cellStyle name="Normal 9 5 5 2" xfId="11797" xr:uid="{00000000-0005-0000-0000-0000172E0000}"/>
    <cellStyle name="Normal 9 5 6" xfId="11798" xr:uid="{00000000-0005-0000-0000-0000182E0000}"/>
    <cellStyle name="Normal 9 5 6 2" xfId="11799" xr:uid="{00000000-0005-0000-0000-0000192E0000}"/>
    <cellStyle name="Normal 9 5 7" xfId="11800" xr:uid="{00000000-0005-0000-0000-00001A2E0000}"/>
    <cellStyle name="Normal 9 6" xfId="11801" xr:uid="{00000000-0005-0000-0000-00001B2E0000}"/>
    <cellStyle name="Normal 9 6 2" xfId="11802" xr:uid="{00000000-0005-0000-0000-00001C2E0000}"/>
    <cellStyle name="Normal 9 6 2 2" xfId="11803" xr:uid="{00000000-0005-0000-0000-00001D2E0000}"/>
    <cellStyle name="Normal 9 6 3" xfId="11804" xr:uid="{00000000-0005-0000-0000-00001E2E0000}"/>
    <cellStyle name="Normal 9 6 3 2" xfId="11805" xr:uid="{00000000-0005-0000-0000-00001F2E0000}"/>
    <cellStyle name="Normal 9 6 4" xfId="11806" xr:uid="{00000000-0005-0000-0000-0000202E0000}"/>
    <cellStyle name="Normal 9 6 4 2" xfId="11807" xr:uid="{00000000-0005-0000-0000-0000212E0000}"/>
    <cellStyle name="Normal 9 6 5" xfId="11808" xr:uid="{00000000-0005-0000-0000-0000222E0000}"/>
    <cellStyle name="Normal 9 6 5 2" xfId="11809" xr:uid="{00000000-0005-0000-0000-0000232E0000}"/>
    <cellStyle name="Normal 9 6 6" xfId="11810" xr:uid="{00000000-0005-0000-0000-0000242E0000}"/>
    <cellStyle name="Normal 9 6 6 2" xfId="11811" xr:uid="{00000000-0005-0000-0000-0000252E0000}"/>
    <cellStyle name="Normal 9 6 7" xfId="11812" xr:uid="{00000000-0005-0000-0000-0000262E0000}"/>
    <cellStyle name="Normal 9 7" xfId="11813" xr:uid="{00000000-0005-0000-0000-0000272E0000}"/>
    <cellStyle name="Normal 9 7 2" xfId="11814" xr:uid="{00000000-0005-0000-0000-0000282E0000}"/>
    <cellStyle name="Normal 9 7 2 2" xfId="11815" xr:uid="{00000000-0005-0000-0000-0000292E0000}"/>
    <cellStyle name="Normal 9 7 3" xfId="11816" xr:uid="{00000000-0005-0000-0000-00002A2E0000}"/>
    <cellStyle name="Normal 9 7 3 2" xfId="11817" xr:uid="{00000000-0005-0000-0000-00002B2E0000}"/>
    <cellStyle name="Normal 9 7 4" xfId="11818" xr:uid="{00000000-0005-0000-0000-00002C2E0000}"/>
    <cellStyle name="Normal 9 7 4 2" xfId="11819" xr:uid="{00000000-0005-0000-0000-00002D2E0000}"/>
    <cellStyle name="Normal 9 7 5" xfId="11820" xr:uid="{00000000-0005-0000-0000-00002E2E0000}"/>
    <cellStyle name="Normal 9 7 5 2" xfId="11821" xr:uid="{00000000-0005-0000-0000-00002F2E0000}"/>
    <cellStyle name="Normal 9 7 6" xfId="11822" xr:uid="{00000000-0005-0000-0000-0000302E0000}"/>
    <cellStyle name="Normal 9 7 6 2" xfId="11823" xr:uid="{00000000-0005-0000-0000-0000312E0000}"/>
    <cellStyle name="Normal 9 7 7" xfId="11824" xr:uid="{00000000-0005-0000-0000-0000322E0000}"/>
    <cellStyle name="Normal 9 8" xfId="11825" xr:uid="{00000000-0005-0000-0000-0000332E0000}"/>
    <cellStyle name="Normal 9 8 2" xfId="11826" xr:uid="{00000000-0005-0000-0000-0000342E0000}"/>
    <cellStyle name="Normal 9 9" xfId="11827" xr:uid="{00000000-0005-0000-0000-0000352E0000}"/>
    <cellStyle name="Normal 9 9 2" xfId="11828" xr:uid="{00000000-0005-0000-0000-0000362E0000}"/>
    <cellStyle name="Normal 90" xfId="11829" xr:uid="{00000000-0005-0000-0000-0000372E0000}"/>
    <cellStyle name="Normal 90 2" xfId="11830" xr:uid="{00000000-0005-0000-0000-0000382E0000}"/>
    <cellStyle name="Normal 90 2 2" xfId="11831" xr:uid="{00000000-0005-0000-0000-0000392E0000}"/>
    <cellStyle name="Normal 90 3" xfId="11832" xr:uid="{00000000-0005-0000-0000-00003A2E0000}"/>
    <cellStyle name="Normal 91" xfId="11833" xr:uid="{00000000-0005-0000-0000-00003B2E0000}"/>
    <cellStyle name="Normal 91 2" xfId="11834" xr:uid="{00000000-0005-0000-0000-00003C2E0000}"/>
    <cellStyle name="Normal 91 2 2" xfId="11835" xr:uid="{00000000-0005-0000-0000-00003D2E0000}"/>
    <cellStyle name="Normal 91 3" xfId="11836" xr:uid="{00000000-0005-0000-0000-00003E2E0000}"/>
    <cellStyle name="Normal 92" xfId="11837" xr:uid="{00000000-0005-0000-0000-00003F2E0000}"/>
    <cellStyle name="Normal 92 2" xfId="11838" xr:uid="{00000000-0005-0000-0000-0000402E0000}"/>
    <cellStyle name="Normal 92 2 2" xfId="11839" xr:uid="{00000000-0005-0000-0000-0000412E0000}"/>
    <cellStyle name="Normal 92 3" xfId="11840" xr:uid="{00000000-0005-0000-0000-0000422E0000}"/>
    <cellStyle name="Normal 93" xfId="11841" xr:uid="{00000000-0005-0000-0000-0000432E0000}"/>
    <cellStyle name="Normal 93 2" xfId="11842" xr:uid="{00000000-0005-0000-0000-0000442E0000}"/>
    <cellStyle name="Normal 93 2 2" xfId="11843" xr:uid="{00000000-0005-0000-0000-0000452E0000}"/>
    <cellStyle name="Normal 93 3" xfId="11844" xr:uid="{00000000-0005-0000-0000-0000462E0000}"/>
    <cellStyle name="Normal 94" xfId="11845" xr:uid="{00000000-0005-0000-0000-0000472E0000}"/>
    <cellStyle name="Normal 94 2" xfId="11846" xr:uid="{00000000-0005-0000-0000-0000482E0000}"/>
    <cellStyle name="Normal 94 2 2" xfId="11847" xr:uid="{00000000-0005-0000-0000-0000492E0000}"/>
    <cellStyle name="Normal 94 3" xfId="11848" xr:uid="{00000000-0005-0000-0000-00004A2E0000}"/>
    <cellStyle name="Normal 95" xfId="11849" xr:uid="{00000000-0005-0000-0000-00004B2E0000}"/>
    <cellStyle name="Normal 95 2" xfId="11850" xr:uid="{00000000-0005-0000-0000-00004C2E0000}"/>
    <cellStyle name="Normal 95 2 2" xfId="11851" xr:uid="{00000000-0005-0000-0000-00004D2E0000}"/>
    <cellStyle name="Normal 95 3" xfId="11852" xr:uid="{00000000-0005-0000-0000-00004E2E0000}"/>
    <cellStyle name="Normal 96" xfId="11853" xr:uid="{00000000-0005-0000-0000-00004F2E0000}"/>
    <cellStyle name="Normal 96 2" xfId="11854" xr:uid="{00000000-0005-0000-0000-0000502E0000}"/>
    <cellStyle name="Normal 96 2 2" xfId="11855" xr:uid="{00000000-0005-0000-0000-0000512E0000}"/>
    <cellStyle name="Normal 96 3" xfId="11856" xr:uid="{00000000-0005-0000-0000-0000522E0000}"/>
    <cellStyle name="Normal 97" xfId="11857" xr:uid="{00000000-0005-0000-0000-0000532E0000}"/>
    <cellStyle name="Normal 97 2" xfId="11858" xr:uid="{00000000-0005-0000-0000-0000542E0000}"/>
    <cellStyle name="Normal 97 2 2" xfId="11859" xr:uid="{00000000-0005-0000-0000-0000552E0000}"/>
    <cellStyle name="Normal 97 3" xfId="11860" xr:uid="{00000000-0005-0000-0000-0000562E0000}"/>
    <cellStyle name="Normal 98" xfId="11861" xr:uid="{00000000-0005-0000-0000-0000572E0000}"/>
    <cellStyle name="Normal 98 2" xfId="11862" xr:uid="{00000000-0005-0000-0000-0000582E0000}"/>
    <cellStyle name="Normal 98 2 2" xfId="11863" xr:uid="{00000000-0005-0000-0000-0000592E0000}"/>
    <cellStyle name="Normal 98 3" xfId="11864" xr:uid="{00000000-0005-0000-0000-00005A2E0000}"/>
    <cellStyle name="Normal 99" xfId="11865" xr:uid="{00000000-0005-0000-0000-00005B2E0000}"/>
    <cellStyle name="Normal 99 2" xfId="11866" xr:uid="{00000000-0005-0000-0000-00005C2E0000}"/>
    <cellStyle name="Normal 99 2 2" xfId="11867" xr:uid="{00000000-0005-0000-0000-00005D2E0000}"/>
    <cellStyle name="Normal 99 3" xfId="11868" xr:uid="{00000000-0005-0000-0000-00005E2E0000}"/>
    <cellStyle name="Normale 2" xfId="11869" xr:uid="{00000000-0005-0000-0000-00005F2E0000}"/>
    <cellStyle name="Normale 3" xfId="11870" xr:uid="{00000000-0005-0000-0000-0000602E0000}"/>
    <cellStyle name="Note 2" xfId="11871" xr:uid="{00000000-0005-0000-0000-0000612E0000}"/>
    <cellStyle name="Note 2 2" xfId="11872" xr:uid="{00000000-0005-0000-0000-0000622E0000}"/>
    <cellStyle name="Note 2 2 2" xfId="11873" xr:uid="{00000000-0005-0000-0000-0000632E0000}"/>
    <cellStyle name="Note 2 3" xfId="11874" xr:uid="{00000000-0005-0000-0000-0000642E0000}"/>
    <cellStyle name="Note 2 4" xfId="11875" xr:uid="{00000000-0005-0000-0000-0000652E0000}"/>
    <cellStyle name="Note 3" xfId="11876" xr:uid="{00000000-0005-0000-0000-0000662E0000}"/>
    <cellStyle name="Note 3 2" xfId="11877" xr:uid="{00000000-0005-0000-0000-0000672E0000}"/>
    <cellStyle name="Note 3 2 2" xfId="11878" xr:uid="{00000000-0005-0000-0000-0000682E0000}"/>
    <cellStyle name="Note 3 3" xfId="11879" xr:uid="{00000000-0005-0000-0000-0000692E0000}"/>
    <cellStyle name="Note 4" xfId="11880" xr:uid="{00000000-0005-0000-0000-00006A2E0000}"/>
    <cellStyle name="Note 5" xfId="11881" xr:uid="{00000000-0005-0000-0000-00006B2E0000}"/>
    <cellStyle name="Note 6" xfId="11882" xr:uid="{00000000-0005-0000-0000-00006C2E0000}"/>
    <cellStyle name="Output 2" xfId="11883" xr:uid="{00000000-0005-0000-0000-00006D2E0000}"/>
    <cellStyle name="Output 2 2" xfId="11884" xr:uid="{00000000-0005-0000-0000-00006E2E0000}"/>
    <cellStyle name="Output 2 3" xfId="11885" xr:uid="{00000000-0005-0000-0000-00006F2E0000}"/>
    <cellStyle name="Output 3" xfId="11886" xr:uid="{00000000-0005-0000-0000-0000702E0000}"/>
    <cellStyle name="Output 3 2" xfId="11887" xr:uid="{00000000-0005-0000-0000-0000712E0000}"/>
    <cellStyle name="Percent 10" xfId="11888" xr:uid="{00000000-0005-0000-0000-0000722E0000}"/>
    <cellStyle name="Percent 10 2" xfId="11889" xr:uid="{00000000-0005-0000-0000-0000732E0000}"/>
    <cellStyle name="Percent 10 2 2" xfId="11890" xr:uid="{00000000-0005-0000-0000-0000742E0000}"/>
    <cellStyle name="Percent 10 3" xfId="11891" xr:uid="{00000000-0005-0000-0000-0000752E0000}"/>
    <cellStyle name="Percent 10 3 2" xfId="11892" xr:uid="{00000000-0005-0000-0000-0000762E0000}"/>
    <cellStyle name="Percent 10 4" xfId="11893" xr:uid="{00000000-0005-0000-0000-0000772E0000}"/>
    <cellStyle name="Percent 11" xfId="11894" xr:uid="{00000000-0005-0000-0000-0000782E0000}"/>
    <cellStyle name="Percent 11 2" xfId="11895" xr:uid="{00000000-0005-0000-0000-0000792E0000}"/>
    <cellStyle name="Percent 11 2 2" xfId="11896" xr:uid="{00000000-0005-0000-0000-00007A2E0000}"/>
    <cellStyle name="Percent 11 3" xfId="11897" xr:uid="{00000000-0005-0000-0000-00007B2E0000}"/>
    <cellStyle name="Percent 11 4" xfId="11898" xr:uid="{00000000-0005-0000-0000-00007C2E0000}"/>
    <cellStyle name="Percent 12" xfId="11899" xr:uid="{00000000-0005-0000-0000-00007D2E0000}"/>
    <cellStyle name="Percent 12 2" xfId="11900" xr:uid="{00000000-0005-0000-0000-00007E2E0000}"/>
    <cellStyle name="Percent 12 2 2" xfId="11901" xr:uid="{00000000-0005-0000-0000-00007F2E0000}"/>
    <cellStyle name="Percent 12 3" xfId="11902" xr:uid="{00000000-0005-0000-0000-0000802E0000}"/>
    <cellStyle name="Percent 13" xfId="11903" xr:uid="{00000000-0005-0000-0000-0000812E0000}"/>
    <cellStyle name="Percent 13 2" xfId="11904" xr:uid="{00000000-0005-0000-0000-0000822E0000}"/>
    <cellStyle name="Percent 13 2 2" xfId="11905" xr:uid="{00000000-0005-0000-0000-0000832E0000}"/>
    <cellStyle name="Percent 13 3" xfId="11906" xr:uid="{00000000-0005-0000-0000-0000842E0000}"/>
    <cellStyle name="Percent 14" xfId="11907" xr:uid="{00000000-0005-0000-0000-0000852E0000}"/>
    <cellStyle name="Percent 14 2" xfId="11908" xr:uid="{00000000-0005-0000-0000-0000862E0000}"/>
    <cellStyle name="Percent 14 2 2" xfId="11909" xr:uid="{00000000-0005-0000-0000-0000872E0000}"/>
    <cellStyle name="Percent 14 3" xfId="11910" xr:uid="{00000000-0005-0000-0000-0000882E0000}"/>
    <cellStyle name="Percent 15" xfId="11911" xr:uid="{00000000-0005-0000-0000-0000892E0000}"/>
    <cellStyle name="Percent 15 2" xfId="11912" xr:uid="{00000000-0005-0000-0000-00008A2E0000}"/>
    <cellStyle name="Percent 15 2 2" xfId="11913" xr:uid="{00000000-0005-0000-0000-00008B2E0000}"/>
    <cellStyle name="Percent 15 3" xfId="11914" xr:uid="{00000000-0005-0000-0000-00008C2E0000}"/>
    <cellStyle name="Percent 16" xfId="11915" xr:uid="{00000000-0005-0000-0000-00008D2E0000}"/>
    <cellStyle name="Percent 16 2" xfId="11916" xr:uid="{00000000-0005-0000-0000-00008E2E0000}"/>
    <cellStyle name="Percent 16 2 2" xfId="11917" xr:uid="{00000000-0005-0000-0000-00008F2E0000}"/>
    <cellStyle name="Percent 16 3" xfId="11918" xr:uid="{00000000-0005-0000-0000-0000902E0000}"/>
    <cellStyle name="Percent 17" xfId="11919" xr:uid="{00000000-0005-0000-0000-0000912E0000}"/>
    <cellStyle name="Percent 17 2" xfId="11920" xr:uid="{00000000-0005-0000-0000-0000922E0000}"/>
    <cellStyle name="Percent 17 2 2" xfId="11921" xr:uid="{00000000-0005-0000-0000-0000932E0000}"/>
    <cellStyle name="Percent 17 3" xfId="11922" xr:uid="{00000000-0005-0000-0000-0000942E0000}"/>
    <cellStyle name="Percent 18" xfId="11923" xr:uid="{00000000-0005-0000-0000-0000952E0000}"/>
    <cellStyle name="Percent 18 2" xfId="11924" xr:uid="{00000000-0005-0000-0000-0000962E0000}"/>
    <cellStyle name="Percent 18 2 2" xfId="11925" xr:uid="{00000000-0005-0000-0000-0000972E0000}"/>
    <cellStyle name="Percent 18 3" xfId="11926" xr:uid="{00000000-0005-0000-0000-0000982E0000}"/>
    <cellStyle name="Percent 19" xfId="11927" xr:uid="{00000000-0005-0000-0000-0000992E0000}"/>
    <cellStyle name="Percent 19 2" xfId="11928" xr:uid="{00000000-0005-0000-0000-00009A2E0000}"/>
    <cellStyle name="Percent 19 2 2" xfId="11929" xr:uid="{00000000-0005-0000-0000-00009B2E0000}"/>
    <cellStyle name="Percent 19 3" xfId="11930" xr:uid="{00000000-0005-0000-0000-00009C2E0000}"/>
    <cellStyle name="Percent 2" xfId="11931" xr:uid="{00000000-0005-0000-0000-00009D2E0000}"/>
    <cellStyle name="Percent 2 2" xfId="11932" xr:uid="{00000000-0005-0000-0000-00009E2E0000}"/>
    <cellStyle name="Percent 2 2 2" xfId="11933" xr:uid="{00000000-0005-0000-0000-00009F2E0000}"/>
    <cellStyle name="Percent 2 2 3" xfId="11934" xr:uid="{00000000-0005-0000-0000-0000A02E0000}"/>
    <cellStyle name="Percent 2 2 3 2" xfId="11935" xr:uid="{00000000-0005-0000-0000-0000A12E0000}"/>
    <cellStyle name="Percent 2 2 4" xfId="11936" xr:uid="{00000000-0005-0000-0000-0000A22E0000}"/>
    <cellStyle name="Percent 2 2 5" xfId="11937" xr:uid="{00000000-0005-0000-0000-0000A32E0000}"/>
    <cellStyle name="Percent 2 3" xfId="11938" xr:uid="{00000000-0005-0000-0000-0000A42E0000}"/>
    <cellStyle name="Percent 2 3 2" xfId="11939" xr:uid="{00000000-0005-0000-0000-0000A52E0000}"/>
    <cellStyle name="Percent 2 3 3" xfId="11940" xr:uid="{00000000-0005-0000-0000-0000A62E0000}"/>
    <cellStyle name="Percent 2 4" xfId="11941" xr:uid="{00000000-0005-0000-0000-0000A72E0000}"/>
    <cellStyle name="Percent 20" xfId="11942" xr:uid="{00000000-0005-0000-0000-0000A82E0000}"/>
    <cellStyle name="Percent 20 2" xfId="11943" xr:uid="{00000000-0005-0000-0000-0000A92E0000}"/>
    <cellStyle name="Percent 20 2 2" xfId="11944" xr:uid="{00000000-0005-0000-0000-0000AA2E0000}"/>
    <cellStyle name="Percent 20 3" xfId="11945" xr:uid="{00000000-0005-0000-0000-0000AB2E0000}"/>
    <cellStyle name="Percent 21" xfId="11946" xr:uid="{00000000-0005-0000-0000-0000AC2E0000}"/>
    <cellStyle name="Percent 21 2" xfId="11947" xr:uid="{00000000-0005-0000-0000-0000AD2E0000}"/>
    <cellStyle name="Percent 21 2 2" xfId="11948" xr:uid="{00000000-0005-0000-0000-0000AE2E0000}"/>
    <cellStyle name="Percent 21 3" xfId="11949" xr:uid="{00000000-0005-0000-0000-0000AF2E0000}"/>
    <cellStyle name="Percent 22" xfId="11950" xr:uid="{00000000-0005-0000-0000-0000B02E0000}"/>
    <cellStyle name="Percent 22 2" xfId="11951" xr:uid="{00000000-0005-0000-0000-0000B12E0000}"/>
    <cellStyle name="Percent 22 2 2" xfId="11952" xr:uid="{00000000-0005-0000-0000-0000B22E0000}"/>
    <cellStyle name="Percent 22 3" xfId="11953" xr:uid="{00000000-0005-0000-0000-0000B32E0000}"/>
    <cellStyle name="Percent 23" xfId="11954" xr:uid="{00000000-0005-0000-0000-0000B42E0000}"/>
    <cellStyle name="Percent 23 2" xfId="11955" xr:uid="{00000000-0005-0000-0000-0000B52E0000}"/>
    <cellStyle name="Percent 23 2 2" xfId="11956" xr:uid="{00000000-0005-0000-0000-0000B62E0000}"/>
    <cellStyle name="Percent 23 3" xfId="11957" xr:uid="{00000000-0005-0000-0000-0000B72E0000}"/>
    <cellStyle name="Percent 24" xfId="11958" xr:uid="{00000000-0005-0000-0000-0000B82E0000}"/>
    <cellStyle name="Percent 24 2" xfId="11959" xr:uid="{00000000-0005-0000-0000-0000B92E0000}"/>
    <cellStyle name="Percent 24 2 2" xfId="11960" xr:uid="{00000000-0005-0000-0000-0000BA2E0000}"/>
    <cellStyle name="Percent 24 2 2 2" xfId="11961" xr:uid="{00000000-0005-0000-0000-0000BB2E0000}"/>
    <cellStyle name="Percent 24 2 3" xfId="11962" xr:uid="{00000000-0005-0000-0000-0000BC2E0000}"/>
    <cellStyle name="Percent 24 3" xfId="11963" xr:uid="{00000000-0005-0000-0000-0000BD2E0000}"/>
    <cellStyle name="Percent 24 3 2" xfId="11964" xr:uid="{00000000-0005-0000-0000-0000BE2E0000}"/>
    <cellStyle name="Percent 24 4" xfId="11965" xr:uid="{00000000-0005-0000-0000-0000BF2E0000}"/>
    <cellStyle name="Percent 25" xfId="11966" xr:uid="{00000000-0005-0000-0000-0000C02E0000}"/>
    <cellStyle name="Percent 25 2" xfId="11967" xr:uid="{00000000-0005-0000-0000-0000C12E0000}"/>
    <cellStyle name="Percent 26" xfId="11968" xr:uid="{00000000-0005-0000-0000-0000C22E0000}"/>
    <cellStyle name="Percent 26 2" xfId="11969" xr:uid="{00000000-0005-0000-0000-0000C32E0000}"/>
    <cellStyle name="Percent 27" xfId="11970" xr:uid="{00000000-0005-0000-0000-0000C42E0000}"/>
    <cellStyle name="Percent 28" xfId="11971" xr:uid="{00000000-0005-0000-0000-0000C52E0000}"/>
    <cellStyle name="Percent 29" xfId="11972" xr:uid="{00000000-0005-0000-0000-0000C62E0000}"/>
    <cellStyle name="Percent 3" xfId="11973" xr:uid="{00000000-0005-0000-0000-0000C72E0000}"/>
    <cellStyle name="Percent 3 10" xfId="11974" xr:uid="{00000000-0005-0000-0000-0000C82E0000}"/>
    <cellStyle name="Percent 3 11" xfId="11975" xr:uid="{00000000-0005-0000-0000-0000C92E0000}"/>
    <cellStyle name="Percent 3 12" xfId="11976" xr:uid="{00000000-0005-0000-0000-0000CA2E0000}"/>
    <cellStyle name="Percent 3 13" xfId="11977" xr:uid="{00000000-0005-0000-0000-0000CB2E0000}"/>
    <cellStyle name="Percent 3 14" xfId="11978" xr:uid="{00000000-0005-0000-0000-0000CC2E0000}"/>
    <cellStyle name="Percent 3 15" xfId="11979" xr:uid="{00000000-0005-0000-0000-0000CD2E0000}"/>
    <cellStyle name="Percent 3 16" xfId="11980" xr:uid="{00000000-0005-0000-0000-0000CE2E0000}"/>
    <cellStyle name="Percent 3 17" xfId="11981" xr:uid="{00000000-0005-0000-0000-0000CF2E0000}"/>
    <cellStyle name="Percent 3 18" xfId="11982" xr:uid="{00000000-0005-0000-0000-0000D02E0000}"/>
    <cellStyle name="Percent 3 19" xfId="11983" xr:uid="{00000000-0005-0000-0000-0000D12E0000}"/>
    <cellStyle name="Percent 3 2" xfId="11984" xr:uid="{00000000-0005-0000-0000-0000D22E0000}"/>
    <cellStyle name="Percent 3 2 2" xfId="11985" xr:uid="{00000000-0005-0000-0000-0000D32E0000}"/>
    <cellStyle name="Percent 3 2 2 2" xfId="11986" xr:uid="{00000000-0005-0000-0000-0000D42E0000}"/>
    <cellStyle name="Percent 3 2 3" xfId="11987" xr:uid="{00000000-0005-0000-0000-0000D52E0000}"/>
    <cellStyle name="Percent 3 2 4" xfId="11988" xr:uid="{00000000-0005-0000-0000-0000D62E0000}"/>
    <cellStyle name="Percent 3 20" xfId="11989" xr:uid="{00000000-0005-0000-0000-0000D72E0000}"/>
    <cellStyle name="Percent 3 21" xfId="11990" xr:uid="{00000000-0005-0000-0000-0000D82E0000}"/>
    <cellStyle name="Percent 3 22" xfId="11991" xr:uid="{00000000-0005-0000-0000-0000D92E0000}"/>
    <cellStyle name="Percent 3 23" xfId="11992" xr:uid="{00000000-0005-0000-0000-0000DA2E0000}"/>
    <cellStyle name="Percent 3 24" xfId="11993" xr:uid="{00000000-0005-0000-0000-0000DB2E0000}"/>
    <cellStyle name="Percent 3 25" xfId="11994" xr:uid="{00000000-0005-0000-0000-0000DC2E0000}"/>
    <cellStyle name="Percent 3 26" xfId="11995" xr:uid="{00000000-0005-0000-0000-0000DD2E0000}"/>
    <cellStyle name="Percent 3 27" xfId="11996" xr:uid="{00000000-0005-0000-0000-0000DE2E0000}"/>
    <cellStyle name="Percent 3 28" xfId="11997" xr:uid="{00000000-0005-0000-0000-0000DF2E0000}"/>
    <cellStyle name="Percent 3 29" xfId="11998" xr:uid="{00000000-0005-0000-0000-0000E02E0000}"/>
    <cellStyle name="Percent 3 3" xfId="11999" xr:uid="{00000000-0005-0000-0000-0000E12E0000}"/>
    <cellStyle name="Percent 3 3 2" xfId="12000" xr:uid="{00000000-0005-0000-0000-0000E22E0000}"/>
    <cellStyle name="Percent 3 3 2 2" xfId="12001" xr:uid="{00000000-0005-0000-0000-0000E32E0000}"/>
    <cellStyle name="Percent 3 3 3" xfId="12002" xr:uid="{00000000-0005-0000-0000-0000E42E0000}"/>
    <cellStyle name="Percent 3 3 4" xfId="12003" xr:uid="{00000000-0005-0000-0000-0000E52E0000}"/>
    <cellStyle name="Percent 3 30" xfId="12004" xr:uid="{00000000-0005-0000-0000-0000E62E0000}"/>
    <cellStyle name="Percent 3 31" xfId="12005" xr:uid="{00000000-0005-0000-0000-0000E72E0000}"/>
    <cellStyle name="Percent 3 32" xfId="12006" xr:uid="{00000000-0005-0000-0000-0000E82E0000}"/>
    <cellStyle name="Percent 3 33" xfId="12007" xr:uid="{00000000-0005-0000-0000-0000E92E0000}"/>
    <cellStyle name="Percent 3 34" xfId="12008" xr:uid="{00000000-0005-0000-0000-0000EA2E0000}"/>
    <cellStyle name="Percent 3 35" xfId="12009" xr:uid="{00000000-0005-0000-0000-0000EB2E0000}"/>
    <cellStyle name="Percent 3 36" xfId="12010" xr:uid="{00000000-0005-0000-0000-0000EC2E0000}"/>
    <cellStyle name="Percent 3 37" xfId="12011" xr:uid="{00000000-0005-0000-0000-0000ED2E0000}"/>
    <cellStyle name="Percent 3 38" xfId="12012" xr:uid="{00000000-0005-0000-0000-0000EE2E0000}"/>
    <cellStyle name="Percent 3 39" xfId="12013" xr:uid="{00000000-0005-0000-0000-0000EF2E0000}"/>
    <cellStyle name="Percent 3 4" xfId="12014" xr:uid="{00000000-0005-0000-0000-0000F02E0000}"/>
    <cellStyle name="Percent 3 40" xfId="12015" xr:uid="{00000000-0005-0000-0000-0000F12E0000}"/>
    <cellStyle name="Percent 3 41" xfId="12016" xr:uid="{00000000-0005-0000-0000-0000F22E0000}"/>
    <cellStyle name="Percent 3 42" xfId="12017" xr:uid="{00000000-0005-0000-0000-0000F32E0000}"/>
    <cellStyle name="Percent 3 43" xfId="12018" xr:uid="{00000000-0005-0000-0000-0000F42E0000}"/>
    <cellStyle name="Percent 3 44" xfId="12019" xr:uid="{00000000-0005-0000-0000-0000F52E0000}"/>
    <cellStyle name="Percent 3 45" xfId="12020" xr:uid="{00000000-0005-0000-0000-0000F62E0000}"/>
    <cellStyle name="Percent 3 46" xfId="12021" xr:uid="{00000000-0005-0000-0000-0000F72E0000}"/>
    <cellStyle name="Percent 3 47" xfId="12022" xr:uid="{00000000-0005-0000-0000-0000F82E0000}"/>
    <cellStyle name="Percent 3 48" xfId="12023" xr:uid="{00000000-0005-0000-0000-0000F92E0000}"/>
    <cellStyle name="Percent 3 49" xfId="12024" xr:uid="{00000000-0005-0000-0000-0000FA2E0000}"/>
    <cellStyle name="Percent 3 5" xfId="12025" xr:uid="{00000000-0005-0000-0000-0000FB2E0000}"/>
    <cellStyle name="Percent 3 50" xfId="12026" xr:uid="{00000000-0005-0000-0000-0000FC2E0000}"/>
    <cellStyle name="Percent 3 51" xfId="12027" xr:uid="{00000000-0005-0000-0000-0000FD2E0000}"/>
    <cellStyle name="Percent 3 52" xfId="12028" xr:uid="{00000000-0005-0000-0000-0000FE2E0000}"/>
    <cellStyle name="Percent 3 53" xfId="12029" xr:uid="{00000000-0005-0000-0000-0000FF2E0000}"/>
    <cellStyle name="Percent 3 54" xfId="12030" xr:uid="{00000000-0005-0000-0000-0000002F0000}"/>
    <cellStyle name="Percent 3 55" xfId="12031" xr:uid="{00000000-0005-0000-0000-0000012F0000}"/>
    <cellStyle name="Percent 3 56" xfId="12032" xr:uid="{00000000-0005-0000-0000-0000022F0000}"/>
    <cellStyle name="Percent 3 56 2" xfId="12033" xr:uid="{00000000-0005-0000-0000-0000032F0000}"/>
    <cellStyle name="Percent 3 56 3" xfId="12034" xr:uid="{00000000-0005-0000-0000-0000042F0000}"/>
    <cellStyle name="Percent 3 57" xfId="12035" xr:uid="{00000000-0005-0000-0000-0000052F0000}"/>
    <cellStyle name="Percent 3 6" xfId="12036" xr:uid="{00000000-0005-0000-0000-0000062F0000}"/>
    <cellStyle name="Percent 3 7" xfId="12037" xr:uid="{00000000-0005-0000-0000-0000072F0000}"/>
    <cellStyle name="Percent 3 8" xfId="12038" xr:uid="{00000000-0005-0000-0000-0000082F0000}"/>
    <cellStyle name="Percent 3 9" xfId="12039" xr:uid="{00000000-0005-0000-0000-0000092F0000}"/>
    <cellStyle name="Percent 30" xfId="12040" xr:uid="{00000000-0005-0000-0000-00000A2F0000}"/>
    <cellStyle name="Percent 31" xfId="12041" xr:uid="{00000000-0005-0000-0000-00000B2F0000}"/>
    <cellStyle name="Percent 32" xfId="12042" xr:uid="{00000000-0005-0000-0000-00000C2F0000}"/>
    <cellStyle name="Percent 33" xfId="12043" xr:uid="{00000000-0005-0000-0000-00000D2F0000}"/>
    <cellStyle name="Percent 34" xfId="12044" xr:uid="{00000000-0005-0000-0000-00000E2F0000}"/>
    <cellStyle name="Percent 35" xfId="12045" xr:uid="{00000000-0005-0000-0000-00000F2F0000}"/>
    <cellStyle name="Percent 36" xfId="12046" xr:uid="{00000000-0005-0000-0000-0000102F0000}"/>
    <cellStyle name="Percent 37" xfId="12047" xr:uid="{00000000-0005-0000-0000-0000112F0000}"/>
    <cellStyle name="Percent 38" xfId="12048" xr:uid="{00000000-0005-0000-0000-0000122F0000}"/>
    <cellStyle name="Percent 39" xfId="12049" xr:uid="{00000000-0005-0000-0000-0000132F0000}"/>
    <cellStyle name="Percent 4" xfId="12050" xr:uid="{00000000-0005-0000-0000-0000142F0000}"/>
    <cellStyle name="Percent 4 2" xfId="12051" xr:uid="{00000000-0005-0000-0000-0000152F0000}"/>
    <cellStyle name="Percent 4 2 2" xfId="12052" xr:uid="{00000000-0005-0000-0000-0000162F0000}"/>
    <cellStyle name="Percent 4 2 3" xfId="12053" xr:uid="{00000000-0005-0000-0000-0000172F0000}"/>
    <cellStyle name="Percent 4 3" xfId="12054" xr:uid="{00000000-0005-0000-0000-0000182F0000}"/>
    <cellStyle name="Percent 4 3 2" xfId="12055" xr:uid="{00000000-0005-0000-0000-0000192F0000}"/>
    <cellStyle name="Percent 4 3 3" xfId="12056" xr:uid="{00000000-0005-0000-0000-00001A2F0000}"/>
    <cellStyle name="Percent 4 4" xfId="12057" xr:uid="{00000000-0005-0000-0000-00001B2F0000}"/>
    <cellStyle name="Percent 4 4 2" xfId="12058" xr:uid="{00000000-0005-0000-0000-00001C2F0000}"/>
    <cellStyle name="Percent 4 5" xfId="12059" xr:uid="{00000000-0005-0000-0000-00001D2F0000}"/>
    <cellStyle name="Percent 4 5 2" xfId="12060" xr:uid="{00000000-0005-0000-0000-00001E2F0000}"/>
    <cellStyle name="Percent 40" xfId="12061" xr:uid="{00000000-0005-0000-0000-00001F2F0000}"/>
    <cellStyle name="Percent 41" xfId="12062" xr:uid="{00000000-0005-0000-0000-0000202F0000}"/>
    <cellStyle name="Percent 42" xfId="12063" xr:uid="{00000000-0005-0000-0000-0000212F0000}"/>
    <cellStyle name="Percent 43" xfId="12064" xr:uid="{00000000-0005-0000-0000-0000222F0000}"/>
    <cellStyle name="Percent 44" xfId="12065" xr:uid="{00000000-0005-0000-0000-0000232F0000}"/>
    <cellStyle name="Percent 5" xfId="12066" xr:uid="{00000000-0005-0000-0000-0000242F0000}"/>
    <cellStyle name="Percent 5 2" xfId="12067" xr:uid="{00000000-0005-0000-0000-0000252F0000}"/>
    <cellStyle name="Percent 5 2 2" xfId="12068" xr:uid="{00000000-0005-0000-0000-0000262F0000}"/>
    <cellStyle name="Percent 5 3" xfId="12069" xr:uid="{00000000-0005-0000-0000-0000272F0000}"/>
    <cellStyle name="Percent 5 4" xfId="12070" xr:uid="{00000000-0005-0000-0000-0000282F0000}"/>
    <cellStyle name="Percent 5 5" xfId="12071" xr:uid="{00000000-0005-0000-0000-0000292F0000}"/>
    <cellStyle name="Percent 6" xfId="12072" xr:uid="{00000000-0005-0000-0000-00002A2F0000}"/>
    <cellStyle name="Percent 6 2" xfId="12073" xr:uid="{00000000-0005-0000-0000-00002B2F0000}"/>
    <cellStyle name="Percent 6 2 2" xfId="12074" xr:uid="{00000000-0005-0000-0000-00002C2F0000}"/>
    <cellStyle name="Percent 6 3" xfId="12075" xr:uid="{00000000-0005-0000-0000-00002D2F0000}"/>
    <cellStyle name="Percent 7" xfId="12076" xr:uid="{00000000-0005-0000-0000-00002E2F0000}"/>
    <cellStyle name="Percent 7 2" xfId="12077" xr:uid="{00000000-0005-0000-0000-00002F2F0000}"/>
    <cellStyle name="Percent 8" xfId="12078" xr:uid="{00000000-0005-0000-0000-0000302F0000}"/>
    <cellStyle name="Percent 8 2" xfId="12079" xr:uid="{00000000-0005-0000-0000-0000312F0000}"/>
    <cellStyle name="Percent 8 2 2" xfId="12080" xr:uid="{00000000-0005-0000-0000-0000322F0000}"/>
    <cellStyle name="Percent 8 3" xfId="12081" xr:uid="{00000000-0005-0000-0000-0000332F0000}"/>
    <cellStyle name="Percent 9" xfId="12082" xr:uid="{00000000-0005-0000-0000-0000342F0000}"/>
    <cellStyle name="Percent 9 2" xfId="12083" xr:uid="{00000000-0005-0000-0000-0000352F0000}"/>
    <cellStyle name="Percent 9 2 2" xfId="12084" xr:uid="{00000000-0005-0000-0000-0000362F0000}"/>
    <cellStyle name="Percent 9 3" xfId="12085" xr:uid="{00000000-0005-0000-0000-0000372F0000}"/>
    <cellStyle name="Percent 9 4" xfId="12086" xr:uid="{00000000-0005-0000-0000-0000382F0000}"/>
    <cellStyle name="Percentuale 2" xfId="12087" xr:uid="{00000000-0005-0000-0000-0000392F0000}"/>
    <cellStyle name="Style 1" xfId="12088" xr:uid="{00000000-0005-0000-0000-00003A2F0000}"/>
    <cellStyle name="Title 2" xfId="12089" xr:uid="{00000000-0005-0000-0000-00003B2F0000}"/>
    <cellStyle name="Title 2 2" xfId="12090" xr:uid="{00000000-0005-0000-0000-00003C2F0000}"/>
    <cellStyle name="Title 2 3" xfId="12091" xr:uid="{00000000-0005-0000-0000-00003D2F0000}"/>
    <cellStyle name="Title 3" xfId="12092" xr:uid="{00000000-0005-0000-0000-00003E2F0000}"/>
    <cellStyle name="Title 3 2" xfId="12093" xr:uid="{00000000-0005-0000-0000-00003F2F0000}"/>
    <cellStyle name="Total 2" xfId="12094" xr:uid="{00000000-0005-0000-0000-0000402F0000}"/>
    <cellStyle name="Total 2 2" xfId="12095" xr:uid="{00000000-0005-0000-0000-0000412F0000}"/>
    <cellStyle name="Total 2 3" xfId="12096" xr:uid="{00000000-0005-0000-0000-0000422F0000}"/>
    <cellStyle name="Total 3" xfId="12097" xr:uid="{00000000-0005-0000-0000-0000432F0000}"/>
    <cellStyle name="Total 3 2" xfId="12098" xr:uid="{00000000-0005-0000-0000-0000442F0000}"/>
    <cellStyle name="Währung" xfId="12099" xr:uid="{00000000-0005-0000-0000-0000452F0000}"/>
    <cellStyle name="Warning Text 2" xfId="12100" xr:uid="{00000000-0005-0000-0000-0000462F0000}"/>
    <cellStyle name="Warning Text 2 2" xfId="12101" xr:uid="{00000000-0005-0000-0000-0000472F0000}"/>
    <cellStyle name="Warning Text 2 3" xfId="12102" xr:uid="{00000000-0005-0000-0000-0000482F0000}"/>
    <cellStyle name="Warning Text 3" xfId="12103" xr:uid="{00000000-0005-0000-0000-0000492F0000}"/>
    <cellStyle name="Warning Text 3 2" xfId="12104" xr:uid="{00000000-0005-0000-0000-00004A2F0000}"/>
  </cellStyles>
  <dxfs count="18">
    <dxf>
      <fill>
        <patternFill>
          <bgColor rgb="FFE0E0E0"/>
        </patternFill>
      </fill>
    </dxf>
    <dxf>
      <fill>
        <patternFill>
          <bgColor rgb="FFE0E0E0"/>
        </patternFill>
      </fill>
    </dxf>
    <dxf>
      <fill>
        <patternFill>
          <bgColor rgb="FFE0E0E0"/>
        </patternFill>
      </fill>
    </dxf>
    <dxf>
      <fill>
        <patternFill>
          <bgColor rgb="FFE0E0E0"/>
        </patternFill>
      </fill>
    </dxf>
    <dxf>
      <alignment horizontal="general" vertical="bottom" textRotation="0" wrapText="1" indent="0" justifyLastLine="0" shrinkToFit="0" readingOrder="0"/>
    </dxf>
    <dxf>
      <alignment horizontal="left"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border outline="0">
        <top style="thin">
          <color theme="1"/>
        </top>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dxf>
  </dxfs>
  <tableStyles count="0" defaultTableStyle="TableStyleMedium2" defaultPivotStyle="PivotStyleLight16"/>
  <colors>
    <mruColors>
      <color rgb="FFE2E2E2"/>
      <color rgb="FFE8E8E8"/>
      <color rgb="FFE0E0E0"/>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16" fmlaLink="cfg!$M$6" fmlaRange="tab_leng_col_nombre" noThreeD="1" sel="1" val="0"/>
</file>

<file path=xl/ctrlProps/ctrlProp2.xml><?xml version="1.0" encoding="utf-8"?>
<formControlPr xmlns="http://schemas.microsoft.com/office/spreadsheetml/2009/9/main" objectType="Drop" dropStyle="combo" dx="16" fmlaLink="cfg!$X$13" fmlaRange="tab_trimes_ids_vals" noThreeD="1" sel="1" val="0"/>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xdr:row>
          <xdr:rowOff>9525</xdr:rowOff>
        </xdr:from>
        <xdr:to>
          <xdr:col>5</xdr:col>
          <xdr:colOff>752475</xdr:colOff>
          <xdr:row>2</xdr:row>
          <xdr:rowOff>9525</xdr:rowOff>
        </xdr:to>
        <xdr:sp macro="" textlink="">
          <xdr:nvSpPr>
            <xdr:cNvPr id="1045" name="combo_lenguaje"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xdr:row>
          <xdr:rowOff>9525</xdr:rowOff>
        </xdr:from>
        <xdr:to>
          <xdr:col>5</xdr:col>
          <xdr:colOff>752475</xdr:colOff>
          <xdr:row>3</xdr:row>
          <xdr:rowOff>9525</xdr:rowOff>
        </xdr:to>
        <xdr:sp macro="" textlink="">
          <xdr:nvSpPr>
            <xdr:cNvPr id="1048" name="combo_lenguaje"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9525</xdr:colOff>
          <xdr:row>3</xdr:row>
          <xdr:rowOff>9525</xdr:rowOff>
        </xdr:from>
        <xdr:to>
          <xdr:col>10</xdr:col>
          <xdr:colOff>752475</xdr:colOff>
          <xdr:row>3</xdr:row>
          <xdr:rowOff>171450</xdr:rowOff>
        </xdr:to>
        <xdr:sp macro="" textlink="">
          <xdr:nvSpPr>
            <xdr:cNvPr id="2049" name="bot_actualizar_leng"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ES" sz="1100" b="0" i="0" u="none" strike="noStrike" baseline="0">
                  <a:solidFill>
                    <a:srgbClr val="000000"/>
                  </a:solidFill>
                  <a:latin typeface="Calibri"/>
                  <a:ea typeface="Calibri"/>
                  <a:cs typeface="Calibri"/>
                </a:rPr>
                <a:t>Actualizar</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_opers" displayName="tab_opers" ref="B5:C90" totalsRowShown="0">
  <autoFilter ref="B5:C90" xr:uid="{00000000-0009-0000-0100-000001000000}"/>
  <tableColumns count="2">
    <tableColumn id="1" xr3:uid="{00000000-0010-0000-0000-000001000000}" name="id"/>
    <tableColumn id="2" xr3:uid="{00000000-0010-0000-0000-000002000000}" name="nombre"/>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_trimes_ids" displayName="tab_trimes_ids" ref="X5:X9" totalsRowShown="0">
  <autoFilter ref="X5:X9" xr:uid="{00000000-0009-0000-0100-00000A000000}"/>
  <tableColumns count="1">
    <tableColumn id="1" xr3:uid="{00000000-0010-0000-0900-000001000000}" name="Trimestre ids"/>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a11" displayName="Tabla11" ref="X16:Y19" totalsRowShown="0">
  <autoFilter ref="X16:Y19" xr:uid="{00000000-0009-0000-0100-00000B000000}"/>
  <tableColumns count="2">
    <tableColumn id="1" xr3:uid="{00000000-0010-0000-0A00-000001000000}" name="Trimes actual nombres"/>
    <tableColumn id="2" xr3:uid="{00000000-0010-0000-0A00-000002000000}" name="Columna1" dataDxfId="8"/>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_annos" displayName="tab_annos" ref="Z5:Z14" totalsRowShown="0">
  <autoFilter ref="Z5:Z14" xr:uid="{00000000-0009-0000-0100-00000C000000}"/>
  <tableColumns count="1">
    <tableColumn id="1" xr3:uid="{00000000-0010-0000-0B00-000001000000}" name="Años"/>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a13" displayName="Tabla13" ref="A4:C42" totalsRowShown="0" dataDxfId="7">
  <autoFilter ref="A4:C42" xr:uid="{00000000-0009-0000-0100-00000D000000}"/>
  <tableColumns count="3">
    <tableColumn id="1" xr3:uid="{00000000-0010-0000-0C00-000001000000}" name="Referencia" dataDxfId="6"/>
    <tableColumn id="2" xr3:uid="{00000000-0010-0000-0C00-000002000000}" name="Concepto" dataDxfId="5"/>
    <tableColumn id="3" xr3:uid="{00000000-0010-0000-0C00-000003000000}" name="Descripción" dataDxfId="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_traduc" displayName="tab_traduc" ref="E5:F264" totalsRowShown="0">
  <autoFilter ref="E5:F264" xr:uid="{00000000-0009-0000-0100-000002000000}"/>
  <tableColumns count="2">
    <tableColumn id="1" xr3:uid="{00000000-0010-0000-0100-000001000000}" name="Español"/>
    <tableColumn id="2" xr3:uid="{00000000-0010-0000-0100-000002000000}" name="English"/>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_leng" displayName="tab_leng" ref="J5:K7" totalsRowShown="0">
  <autoFilter ref="J5:K7" xr:uid="{00000000-0009-0000-0100-000003000000}"/>
  <tableColumns count="2">
    <tableColumn id="4" xr3:uid="{00000000-0010-0000-0200-000004000000}" name="id"/>
    <tableColumn id="1" xr3:uid="{00000000-0010-0000-0200-000001000000}" name="nombre"/>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_leng_actual" displayName="tab_leng_actual" ref="M5:N6" totalsRowShown="0" headerRowDxfId="17" dataDxfId="15" headerRowBorderDxfId="16" tableBorderDxfId="14">
  <autoFilter ref="M5:N6" xr:uid="{00000000-0009-0000-0100-000004000000}"/>
  <tableColumns count="2">
    <tableColumn id="3" xr3:uid="{00000000-0010-0000-0300-000003000000}" name="id" dataDxfId="13"/>
    <tableColumn id="1" xr3:uid="{00000000-0010-0000-0300-000001000000}" name="nombre" dataDxfId="12">
      <calculatedColumnFormula>VLOOKUP(tab_leng_actual[id],tab_leng[],2)</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_traduc_actual" displayName="tab_traduc_actual" ref="H5:H264" totalsRowShown="0" totalsRowDxfId="11">
  <autoFilter ref="H5:H264" xr:uid="{00000000-0009-0000-0100-000005000000}"/>
  <tableColumns count="1">
    <tableColumn id="1" xr3:uid="{00000000-0010-0000-0400-000001000000}" name="Valor" dataDxfId="10" totalsRowDxfId="9">
      <calculatedColumnFormula>INDEX(tab_traduc[],ROW()-ROW(tab_traduc_actual[#Headers]),tab_leng_actual[id])</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_trimes_ids_meses" displayName="tab_trimes_ids_meses" ref="S5:V8" totalsRowShown="0">
  <autoFilter ref="S5:V8" xr:uid="{00000000-0009-0000-0100-000006000000}"/>
  <tableColumns count="4">
    <tableColumn id="1" xr3:uid="{00000000-0010-0000-0500-000001000000}" name="1">
      <calculatedColumnFormula>H112</calculatedColumnFormula>
    </tableColumn>
    <tableColumn id="2" xr3:uid="{00000000-0010-0000-0500-000002000000}" name="2">
      <calculatedColumnFormula>H115</calculatedColumnFormula>
    </tableColumn>
    <tableColumn id="3" xr3:uid="{00000000-0010-0000-0500-000003000000}" name="3"/>
    <tableColumn id="4" xr3:uid="{00000000-0010-0000-0500-000004000000}" name="4"/>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_meses" displayName="tab_meses" ref="P5:Q17" totalsRowShown="0">
  <autoFilter ref="P5:Q17" xr:uid="{00000000-0009-0000-0100-000007000000}"/>
  <tableColumns count="2">
    <tableColumn id="1" xr3:uid="{00000000-0010-0000-0600-000001000000}" name="id"/>
    <tableColumn id="2" xr3:uid="{00000000-0010-0000-0600-000002000000}" name="mes">
      <calculatedColumnFormula>H112</calculatedColumnFormula>
    </tableColum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_trim_act" displayName="tab_trim_act" ref="X12:X13" totalsRowShown="0">
  <autoFilter ref="X12:X13" xr:uid="{00000000-0009-0000-0100-000008000000}"/>
  <tableColumns count="1">
    <tableColumn id="1" xr3:uid="{00000000-0010-0000-0700-000001000000}" name="Trimestre actual"/>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_trimes_nom_meses" displayName="tab_trimes_nom_meses" ref="S12:V15" headerRowCount="0" totalsRowShown="0">
  <tableColumns count="4">
    <tableColumn id="1" xr3:uid="{00000000-0010-0000-0800-000001000000}" name="1">
      <calculatedColumnFormula>VLOOKUP(S6,tab_meses[],2)</calculatedColumnFormula>
    </tableColumn>
    <tableColumn id="2" xr3:uid="{00000000-0010-0000-0800-000002000000}" name="2">
      <calculatedColumnFormula>VLOOKUP(T6,tab_meses[],2)</calculatedColumnFormula>
    </tableColumn>
    <tableColumn id="3" xr3:uid="{00000000-0010-0000-0800-000003000000}" name="3">
      <calculatedColumnFormula>VLOOKUP(U6,tab_meses[],2)</calculatedColumnFormula>
    </tableColumn>
    <tableColumn id="4" xr3:uid="{00000000-0010-0000-0800-000004000000}" name="4">
      <calculatedColumnFormula>VLOOKUP(V6,tab_meses[],2)</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vmlDrawing" Target="../drawings/vmlDrawing2.vml"/><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drawing" Target="../drawings/drawing2.xml"/><Relationship Id="rId16" Type="http://schemas.openxmlformats.org/officeDocument/2006/relationships/table" Target="../tables/table12.xml"/><Relationship Id="rId1" Type="http://schemas.openxmlformats.org/officeDocument/2006/relationships/printerSettings" Target="../printerSettings/printerSettings2.bin"/><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5" Type="http://schemas.openxmlformats.org/officeDocument/2006/relationships/table" Target="../tables/table11.xml"/><Relationship Id="rId10" Type="http://schemas.openxmlformats.org/officeDocument/2006/relationships/table" Target="../tables/table6.xml"/><Relationship Id="rId4" Type="http://schemas.openxmlformats.org/officeDocument/2006/relationships/ctrlProp" Target="../ctrlProps/ctrlProp3.xml"/><Relationship Id="rId9" Type="http://schemas.openxmlformats.org/officeDocument/2006/relationships/table" Target="../tables/table5.xml"/><Relationship Id="rId1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K339"/>
  <sheetViews>
    <sheetView tabSelected="1" zoomScale="110" zoomScaleNormal="110" workbookViewId="0">
      <selection activeCell="C4" sqref="C4"/>
    </sheetView>
  </sheetViews>
  <sheetFormatPr baseColWidth="10" defaultColWidth="11.42578125" defaultRowHeight="12"/>
  <cols>
    <col min="1" max="1" width="11.42578125" style="6"/>
    <col min="2" max="2" width="42.85546875" style="6" customWidth="1"/>
    <col min="3" max="6" width="14.7109375" style="6" customWidth="1"/>
    <col min="7" max="16384" width="11.42578125" style="6"/>
  </cols>
  <sheetData>
    <row r="1" spans="1:9" ht="35.25" customHeight="1">
      <c r="A1" s="37" t="str">
        <f>cfg!H87</f>
        <v>DETALLE MENSUAL DE INGRESOS DE LA ACTIVIDAD</v>
      </c>
      <c r="B1" s="4"/>
      <c r="C1" s="5"/>
      <c r="D1" s="5"/>
      <c r="E1" s="5"/>
      <c r="F1" s="5"/>
      <c r="G1" s="4"/>
    </row>
    <row r="2" spans="1:9">
      <c r="A2" s="7" t="str">
        <f>cfg!H82</f>
        <v>OPERADOR ID</v>
      </c>
      <c r="B2" s="8"/>
      <c r="C2" s="9"/>
      <c r="D2" s="5"/>
      <c r="E2" s="48" t="str">
        <f>cfg!H85</f>
        <v>Lenguaje</v>
      </c>
      <c r="F2" s="49"/>
      <c r="G2" s="4"/>
      <c r="I2" s="5"/>
    </row>
    <row r="3" spans="1:9">
      <c r="A3" s="10" t="str">
        <f>cfg!H83</f>
        <v>OPERADOR NOMBRE</v>
      </c>
      <c r="B3" s="11"/>
      <c r="C3" s="12" t="str">
        <f>IF(ISERROR(VLOOKUP(C2, tab_opers[],2)),"",VLOOKUP(C2, tab_opers[],2))</f>
        <v/>
      </c>
      <c r="D3" s="5"/>
      <c r="E3" s="48" t="str">
        <f>cfg!H125</f>
        <v>Trimestre</v>
      </c>
      <c r="F3" s="52">
        <f>tab_trim_act[Trimestre actual]</f>
        <v>1</v>
      </c>
      <c r="G3" s="4"/>
    </row>
    <row r="4" spans="1:9">
      <c r="A4" s="13" t="str">
        <f>cfg!H84</f>
        <v>AÑO</v>
      </c>
      <c r="B4" s="14"/>
      <c r="C4" s="50">
        <v>2026</v>
      </c>
      <c r="D4" s="5"/>
      <c r="E4" s="5" t="str">
        <f>cfg!H147</f>
        <v>Versión</v>
      </c>
      <c r="F4" s="53" t="s">
        <v>1322</v>
      </c>
      <c r="G4" s="4"/>
    </row>
    <row r="5" spans="1:9" ht="21.75" customHeight="1">
      <c r="A5" s="38" t="str">
        <f>cfg!$H$6</f>
        <v>DATOS DE ACTIVIDAD EN ESPAÑA. PARTICIPANTES</v>
      </c>
      <c r="B5" s="16"/>
      <c r="C5" s="17"/>
      <c r="D5" s="17"/>
      <c r="E5" s="17"/>
      <c r="F5" s="17"/>
      <c r="G5" s="18"/>
    </row>
    <row r="6" spans="1:9" ht="15.75" customHeight="1">
      <c r="A6" s="38"/>
      <c r="B6" s="16"/>
      <c r="C6" s="52">
        <f>cfg!Y17</f>
        <v>1</v>
      </c>
      <c r="D6" s="52">
        <f>cfg!Y18</f>
        <v>2</v>
      </c>
      <c r="E6" s="52">
        <f>cfg!Y19</f>
        <v>3</v>
      </c>
      <c r="F6" s="17"/>
      <c r="G6" s="18"/>
    </row>
    <row r="7" spans="1:9">
      <c r="A7" s="19"/>
      <c r="B7" s="20"/>
      <c r="C7" s="21" t="str">
        <f>cfg!$X$17</f>
        <v>Enero</v>
      </c>
      <c r="D7" s="21" t="str">
        <f>cfg!$X$18</f>
        <v>Febrero</v>
      </c>
      <c r="E7" s="22" t="str">
        <f>cfg!$X$19</f>
        <v>Marzo</v>
      </c>
      <c r="F7" s="22" t="str">
        <f>cfg!$H$10</f>
        <v>Total trimestre</v>
      </c>
      <c r="G7" s="4"/>
    </row>
    <row r="8" spans="1:9">
      <c r="A8" s="23" t="str">
        <f>cfg!$H$11</f>
        <v>Nuevos registros (1)</v>
      </c>
      <c r="B8" s="4"/>
      <c r="C8" s="87"/>
      <c r="D8" s="25"/>
      <c r="E8" s="25"/>
      <c r="F8" s="26">
        <f>SUM(C8:E8)</f>
        <v>0</v>
      </c>
      <c r="G8" s="4"/>
    </row>
    <row r="9" spans="1:9">
      <c r="A9" s="23" t="str">
        <f>cfg!$H$12</f>
        <v>Jugadores activos (2)</v>
      </c>
      <c r="B9" s="4"/>
      <c r="C9" s="24"/>
      <c r="D9" s="25"/>
      <c r="E9" s="25"/>
      <c r="F9" s="27">
        <f>IF(ISERROR(AVERAGE(C9:E9)),0,AVERAGE(C9:E9))</f>
        <v>0</v>
      </c>
      <c r="G9" s="4"/>
    </row>
    <row r="10" spans="1:9">
      <c r="A10" s="23" t="str">
        <f>cfg!$H$13</f>
        <v>Importe total de depósitos en €  (3)</v>
      </c>
      <c r="B10" s="4"/>
      <c r="C10" s="42"/>
      <c r="D10" s="43"/>
      <c r="E10" s="43"/>
      <c r="F10" s="39">
        <f t="shared" ref="F10:F16" si="0">SUM(C10:E10)</f>
        <v>0</v>
      </c>
      <c r="G10" s="4"/>
    </row>
    <row r="11" spans="1:9">
      <c r="A11" s="23" t="str">
        <f>cfg!$H$15</f>
        <v>Importe total de retiradas en € (4)</v>
      </c>
      <c r="B11" s="4"/>
      <c r="C11" s="42"/>
      <c r="D11" s="43"/>
      <c r="E11" s="43"/>
      <c r="F11" s="39">
        <f>SUM(C11:E11)</f>
        <v>0</v>
      </c>
      <c r="G11" s="4"/>
    </row>
    <row r="12" spans="1:9">
      <c r="A12" s="23" t="str">
        <f>cfg!$H$192</f>
        <v>Importe total de retiradas pendiente de autorizar en € (5)</v>
      </c>
      <c r="B12" s="36"/>
      <c r="C12" s="42"/>
      <c r="D12" s="43"/>
      <c r="E12" s="43"/>
      <c r="F12" s="39">
        <f>E12</f>
        <v>0</v>
      </c>
      <c r="G12" s="4"/>
    </row>
    <row r="13" spans="1:9">
      <c r="A13" s="23" t="str">
        <f>cfg!$H$16</f>
        <v>Importe total de saldos iniciales en € (6)</v>
      </c>
      <c r="B13" s="4"/>
      <c r="C13" s="42"/>
      <c r="D13" s="43"/>
      <c r="E13" s="43"/>
      <c r="F13" s="39">
        <f>C13</f>
        <v>0</v>
      </c>
      <c r="G13" s="4"/>
    </row>
    <row r="14" spans="1:9">
      <c r="A14" s="23" t="str">
        <f>cfg!$H$17</f>
        <v>Importe total de saldos finales en € (7)</v>
      </c>
      <c r="B14" s="4"/>
      <c r="C14" s="42"/>
      <c r="D14" s="43"/>
      <c r="E14" s="43"/>
      <c r="F14" s="39">
        <f>E14</f>
        <v>0</v>
      </c>
      <c r="G14" s="4"/>
    </row>
    <row r="15" spans="1:9">
      <c r="A15" s="23" t="str">
        <f>cfg!$H$149</f>
        <v>Otros cargos en la cuenta de juego (8)</v>
      </c>
      <c r="B15" s="36"/>
      <c r="C15" s="42"/>
      <c r="D15" s="43"/>
      <c r="E15" s="43"/>
      <c r="F15" s="39">
        <f t="shared" si="0"/>
        <v>0</v>
      </c>
      <c r="G15" s="4"/>
    </row>
    <row r="16" spans="1:9">
      <c r="A16" s="86" t="str">
        <f>cfg!$H$150</f>
        <v>Otros abonos en la cuenta de juego (9)</v>
      </c>
      <c r="B16" s="85"/>
      <c r="C16" s="45"/>
      <c r="D16" s="47"/>
      <c r="E16" s="47"/>
      <c r="F16" s="40">
        <f t="shared" si="0"/>
        <v>0</v>
      </c>
      <c r="G16" s="4"/>
    </row>
    <row r="17" spans="1:7" ht="15.75">
      <c r="A17" s="38"/>
      <c r="B17" s="16"/>
      <c r="C17" s="52"/>
      <c r="D17" s="52"/>
      <c r="E17" s="52"/>
      <c r="F17" s="17"/>
      <c r="G17" s="4"/>
    </row>
    <row r="18" spans="1:7" ht="15.75">
      <c r="A18" s="38"/>
      <c r="B18" s="16"/>
      <c r="C18" s="52">
        <f>C6</f>
        <v>1</v>
      </c>
      <c r="D18" s="52">
        <f>D6</f>
        <v>2</v>
      </c>
      <c r="E18" s="52">
        <f>E6</f>
        <v>3</v>
      </c>
      <c r="F18" s="17"/>
      <c r="G18" s="4"/>
    </row>
    <row r="19" spans="1:7" ht="15.75">
      <c r="A19" s="38" t="str">
        <f>cfg!$H$18</f>
        <v>DATOS DE ACTIVIDAD EN ESPAÑA. INGRESOS DE EXPLOTACIÓN</v>
      </c>
      <c r="B19" s="16"/>
      <c r="C19" s="52" t="s">
        <v>622</v>
      </c>
      <c r="D19" s="52" t="s">
        <v>622</v>
      </c>
      <c r="E19" s="52" t="s">
        <v>622</v>
      </c>
      <c r="F19" s="17"/>
      <c r="G19" s="4"/>
    </row>
    <row r="20" spans="1:7" ht="13.5" customHeight="1">
      <c r="A20" s="31" t="str">
        <f>cfg!$H$19</f>
        <v>Total Apuestas en € (10)</v>
      </c>
      <c r="B20" s="32"/>
      <c r="C20" s="21" t="str">
        <f>cfg!$X$17</f>
        <v>Enero</v>
      </c>
      <c r="D20" s="22" t="str">
        <f>cfg!$X$18</f>
        <v>Febrero</v>
      </c>
      <c r="E20" s="22" t="str">
        <f>cfg!$X$19</f>
        <v>Marzo</v>
      </c>
      <c r="F20" s="21" t="str">
        <f>cfg!$H$23</f>
        <v>Total trimestre</v>
      </c>
      <c r="G20" s="18"/>
    </row>
    <row r="21" spans="1:7">
      <c r="A21" s="13" t="str">
        <f>cfg!$H$24</f>
        <v>Apuestas de contrapartida</v>
      </c>
      <c r="B21" s="33"/>
      <c r="C21" s="41">
        <f>SUM(C22:C25)</f>
        <v>0</v>
      </c>
      <c r="D21" s="41">
        <f>SUM(D22:D25)</f>
        <v>0</v>
      </c>
      <c r="E21" s="41">
        <f>SUM(E22:E25)</f>
        <v>0</v>
      </c>
      <c r="F21" s="41">
        <f>SUM(C21:E21)</f>
        <v>0</v>
      </c>
      <c r="G21" s="4"/>
    </row>
    <row r="22" spans="1:7">
      <c r="A22" s="34"/>
      <c r="B22" s="4" t="str">
        <f>cfg!$H$137</f>
        <v xml:space="preserve">Apuestas deportivas convencionales </v>
      </c>
      <c r="C22" s="42"/>
      <c r="D22" s="43"/>
      <c r="E22" s="43"/>
      <c r="F22" s="44">
        <f>SUM(C22:E22)</f>
        <v>0</v>
      </c>
      <c r="G22" s="3"/>
    </row>
    <row r="23" spans="1:7">
      <c r="A23" s="34"/>
      <c r="B23" s="4" t="str">
        <f>cfg!$H$138</f>
        <v>Apuestas deportivas en directo</v>
      </c>
      <c r="C23" s="42"/>
      <c r="D23" s="43"/>
      <c r="E23" s="43"/>
      <c r="F23" s="44">
        <f>SUM(C23:E23)</f>
        <v>0</v>
      </c>
      <c r="G23" s="4"/>
    </row>
    <row r="24" spans="1:7">
      <c r="A24" s="34"/>
      <c r="B24" s="4" t="str">
        <f>cfg!$H$26</f>
        <v>Apuestas hípicas</v>
      </c>
      <c r="C24" s="42"/>
      <c r="D24" s="43"/>
      <c r="E24" s="43"/>
      <c r="F24" s="44">
        <f t="shared" ref="F24:F44" si="1">SUM(C24:E24)</f>
        <v>0</v>
      </c>
      <c r="G24" s="4"/>
    </row>
    <row r="25" spans="1:7">
      <c r="A25" s="34"/>
      <c r="B25" s="4" t="str">
        <f>cfg!$H$27</f>
        <v>Otras apuestas</v>
      </c>
      <c r="C25" s="42"/>
      <c r="D25" s="43"/>
      <c r="E25" s="43"/>
      <c r="F25" s="44">
        <f t="shared" si="1"/>
        <v>0</v>
      </c>
      <c r="G25" s="4"/>
    </row>
    <row r="26" spans="1:7">
      <c r="A26" s="13" t="str">
        <f>cfg!$H$28</f>
        <v>Apuestas mutuas</v>
      </c>
      <c r="B26" s="33"/>
      <c r="C26" s="41">
        <f>SUM(C27:C28)</f>
        <v>0</v>
      </c>
      <c r="D26" s="41">
        <f>SUM(D27:D28)</f>
        <v>0</v>
      </c>
      <c r="E26" s="41">
        <f>SUM(E27:E28)</f>
        <v>0</v>
      </c>
      <c r="F26" s="41">
        <f t="shared" si="1"/>
        <v>0</v>
      </c>
      <c r="G26" s="4"/>
    </row>
    <row r="27" spans="1:7">
      <c r="A27" s="34"/>
      <c r="B27" s="4" t="str">
        <f>cfg!$H$29</f>
        <v>Apuestas deportivas</v>
      </c>
      <c r="C27" s="42"/>
      <c r="D27" s="43"/>
      <c r="E27" s="43"/>
      <c r="F27" s="44">
        <f t="shared" si="1"/>
        <v>0</v>
      </c>
      <c r="G27" s="3"/>
    </row>
    <row r="28" spans="1:7">
      <c r="A28" s="34"/>
      <c r="B28" s="4" t="str">
        <f>cfg!$H$30</f>
        <v>Apuestas hípicas</v>
      </c>
      <c r="C28" s="42"/>
      <c r="D28" s="43"/>
      <c r="E28" s="43"/>
      <c r="F28" s="44">
        <f t="shared" si="1"/>
        <v>0</v>
      </c>
      <c r="G28" s="4"/>
    </row>
    <row r="29" spans="1:7">
      <c r="A29" s="13" t="str">
        <f>cfg!$H$140</f>
        <v>Apuestas cruzadas</v>
      </c>
      <c r="B29" s="33"/>
      <c r="C29" s="41">
        <f>SUM(C30:C33)</f>
        <v>0</v>
      </c>
      <c r="D29" s="41">
        <f>SUM(D30:D33)</f>
        <v>0</v>
      </c>
      <c r="E29" s="41">
        <f>SUM(E30:E33)</f>
        <v>0</v>
      </c>
      <c r="F29" s="41">
        <f>SUM(C29:E29)</f>
        <v>0</v>
      </c>
      <c r="G29" s="4"/>
    </row>
    <row r="30" spans="1:7">
      <c r="A30" s="34"/>
      <c r="B30" s="4" t="str">
        <f>cfg!$H$137</f>
        <v xml:space="preserve">Apuestas deportivas convencionales </v>
      </c>
      <c r="C30" s="42"/>
      <c r="D30" s="43"/>
      <c r="E30" s="43"/>
      <c r="F30" s="44">
        <f>SUM(C30:E30)</f>
        <v>0</v>
      </c>
      <c r="G30" s="3"/>
    </row>
    <row r="31" spans="1:7">
      <c r="A31" s="34"/>
      <c r="B31" s="4" t="str">
        <f>cfg!$H$138</f>
        <v>Apuestas deportivas en directo</v>
      </c>
      <c r="C31" s="42"/>
      <c r="D31" s="43"/>
      <c r="E31" s="43"/>
      <c r="F31" s="44">
        <f>SUM(C31:E31)</f>
        <v>0</v>
      </c>
      <c r="G31" s="4"/>
    </row>
    <row r="32" spans="1:7">
      <c r="A32" s="34"/>
      <c r="B32" s="4" t="str">
        <f>cfg!$H$51</f>
        <v>Apuestas hípicas</v>
      </c>
      <c r="C32" s="42"/>
      <c r="D32" s="43"/>
      <c r="E32" s="43"/>
      <c r="F32" s="44">
        <f>SUM(C32:E32)</f>
        <v>0</v>
      </c>
      <c r="G32" s="4"/>
    </row>
    <row r="33" spans="1:8" ht="15">
      <c r="A33" s="34"/>
      <c r="B33" s="4" t="str">
        <f>cfg!$H$52</f>
        <v>Otras apuestas</v>
      </c>
      <c r="C33" s="42"/>
      <c r="D33" s="43"/>
      <c r="E33" s="43"/>
      <c r="F33" s="44">
        <f>SUM(C33:E33)</f>
        <v>0</v>
      </c>
      <c r="G33" s="4"/>
      <c r="H33" s="57"/>
    </row>
    <row r="34" spans="1:8">
      <c r="A34" s="13" t="str">
        <f>cfg!$H$34</f>
        <v>Casino</v>
      </c>
      <c r="B34" s="33"/>
      <c r="C34" s="41">
        <f>SUM(C35:C40)</f>
        <v>0</v>
      </c>
      <c r="D34" s="41">
        <f>SUM(D35:D40)</f>
        <v>0</v>
      </c>
      <c r="E34" s="41">
        <f>SUM(E35:E40)</f>
        <v>0</v>
      </c>
      <c r="F34" s="41">
        <f t="shared" si="1"/>
        <v>0</v>
      </c>
      <c r="G34" s="4"/>
    </row>
    <row r="35" spans="1:8">
      <c r="A35" s="34"/>
      <c r="B35" s="4" t="str">
        <f>cfg!$H$139</f>
        <v>Máquinas de azar</v>
      </c>
      <c r="C35" s="42"/>
      <c r="D35" s="42"/>
      <c r="E35" s="42"/>
      <c r="F35" s="44">
        <f>SUM(C35:E35)</f>
        <v>0</v>
      </c>
      <c r="G35" s="3"/>
    </row>
    <row r="36" spans="1:8">
      <c r="A36" s="34"/>
      <c r="B36" s="4" t="str">
        <f>cfg!$H$136</f>
        <v>Ruleta en vivo</v>
      </c>
      <c r="C36" s="42"/>
      <c r="D36" s="42"/>
      <c r="E36" s="42"/>
      <c r="F36" s="44">
        <f>SUM(C36:E36)</f>
        <v>0</v>
      </c>
      <c r="G36" s="4"/>
    </row>
    <row r="37" spans="1:8">
      <c r="A37" s="34"/>
      <c r="B37" s="4" t="str">
        <f>cfg!$H$60</f>
        <v>Ruleta (no en vivo)</v>
      </c>
      <c r="C37" s="42"/>
      <c r="D37" s="42"/>
      <c r="E37" s="42"/>
      <c r="F37" s="44">
        <f t="shared" si="1"/>
        <v>0</v>
      </c>
      <c r="G37" s="4"/>
    </row>
    <row r="38" spans="1:8">
      <c r="A38" s="34"/>
      <c r="B38" s="4" t="str">
        <f>cfg!$H$36</f>
        <v>Punto y Banca</v>
      </c>
      <c r="C38" s="42"/>
      <c r="D38" s="42"/>
      <c r="E38" s="42"/>
      <c r="F38" s="44">
        <f t="shared" si="1"/>
        <v>0</v>
      </c>
      <c r="G38" s="4"/>
    </row>
    <row r="39" spans="1:8">
      <c r="A39" s="34"/>
      <c r="B39" s="4" t="str">
        <f>cfg!$H$37</f>
        <v>Black Jack</v>
      </c>
      <c r="C39" s="42"/>
      <c r="D39" s="42"/>
      <c r="E39" s="42"/>
      <c r="F39" s="44">
        <f t="shared" si="1"/>
        <v>0</v>
      </c>
      <c r="G39" s="4"/>
    </row>
    <row r="40" spans="1:8">
      <c r="A40" s="34"/>
      <c r="B40" s="4" t="str">
        <f>cfg!$H$38</f>
        <v>Juegos complementarios</v>
      </c>
      <c r="C40" s="42"/>
      <c r="D40" s="42"/>
      <c r="E40" s="42"/>
      <c r="F40" s="44">
        <f t="shared" si="1"/>
        <v>0</v>
      </c>
      <c r="G40" s="4"/>
    </row>
    <row r="41" spans="1:8">
      <c r="A41" s="13" t="str">
        <f>cfg!$H$39</f>
        <v>Bingo</v>
      </c>
      <c r="B41" s="33"/>
      <c r="C41" s="41">
        <f>SUM(C42)</f>
        <v>0</v>
      </c>
      <c r="D41" s="41">
        <f>SUM(D42)</f>
        <v>0</v>
      </c>
      <c r="E41" s="41">
        <f>SUM(E42)</f>
        <v>0</v>
      </c>
      <c r="F41" s="41">
        <f t="shared" si="1"/>
        <v>0</v>
      </c>
      <c r="G41" s="4"/>
    </row>
    <row r="42" spans="1:8">
      <c r="A42" s="34"/>
      <c r="B42" s="4" t="str">
        <f>cfg!H40</f>
        <v>Bingo</v>
      </c>
      <c r="C42" s="42"/>
      <c r="D42" s="42"/>
      <c r="E42" s="42"/>
      <c r="F42" s="44">
        <f t="shared" si="1"/>
        <v>0</v>
      </c>
      <c r="G42" s="3"/>
    </row>
    <row r="43" spans="1:8">
      <c r="A43" s="13" t="str">
        <f>cfg!H255</f>
        <v>Concursos (34)</v>
      </c>
      <c r="B43" s="33"/>
      <c r="C43" s="41">
        <f>SUM(C44)</f>
        <v>0</v>
      </c>
      <c r="D43" s="41">
        <f>SUM(D44)</f>
        <v>0</v>
      </c>
      <c r="E43" s="41">
        <f>SUM(E44)</f>
        <v>0</v>
      </c>
      <c r="F43" s="41">
        <f t="shared" si="1"/>
        <v>0</v>
      </c>
      <c r="G43" s="4"/>
    </row>
    <row r="44" spans="1:8">
      <c r="A44" s="35"/>
      <c r="B44" s="28" t="str">
        <f>cfg!$H$42</f>
        <v>Concursos</v>
      </c>
      <c r="C44" s="45"/>
      <c r="D44" s="45"/>
      <c r="E44" s="45"/>
      <c r="F44" s="46">
        <f t="shared" si="1"/>
        <v>0</v>
      </c>
      <c r="G44" s="3"/>
    </row>
    <row r="45" spans="1:8">
      <c r="A45" s="13" t="str">
        <f>cfg!$H$43</f>
        <v>Total</v>
      </c>
      <c r="B45" s="33"/>
      <c r="C45" s="41">
        <f>+C21+C26+C29+C34+C41+C43</f>
        <v>0</v>
      </c>
      <c r="D45" s="41">
        <f>+D21+D26+D29+D34+D41+D43</f>
        <v>0</v>
      </c>
      <c r="E45" s="41">
        <f>+E21+E26+E29+E34+E41+E43</f>
        <v>0</v>
      </c>
      <c r="F45" s="41">
        <f>+F21+F26+F29+F34+F41+F43</f>
        <v>0</v>
      </c>
      <c r="G45" s="4"/>
    </row>
    <row r="46" spans="1:8">
      <c r="A46" s="3"/>
      <c r="B46" s="3"/>
      <c r="C46" s="52">
        <f>C6</f>
        <v>1</v>
      </c>
      <c r="D46" s="52">
        <f>D6</f>
        <v>2</v>
      </c>
      <c r="E46" s="52">
        <f>E6</f>
        <v>3</v>
      </c>
      <c r="F46" s="58"/>
      <c r="G46" s="4"/>
    </row>
    <row r="47" spans="1:8">
      <c r="A47" s="3"/>
      <c r="B47" s="3"/>
      <c r="C47" s="52" t="s">
        <v>623</v>
      </c>
      <c r="D47" s="52" t="s">
        <v>623</v>
      </c>
      <c r="E47" s="52" t="s">
        <v>623</v>
      </c>
      <c r="F47" s="58"/>
      <c r="G47" s="4"/>
    </row>
    <row r="48" spans="1:8">
      <c r="A48" s="31" t="str">
        <f>cfg!$H$151</f>
        <v>Total Premios (11)</v>
      </c>
      <c r="B48" s="32"/>
      <c r="C48" s="21" t="str">
        <f>cfg!$X$17</f>
        <v>Enero</v>
      </c>
      <c r="D48" s="22" t="str">
        <f>cfg!$X$18</f>
        <v>Febrero</v>
      </c>
      <c r="E48" s="22" t="str">
        <f>cfg!$X$19</f>
        <v>Marzo</v>
      </c>
      <c r="F48" s="21" t="str">
        <f>cfg!$H$23</f>
        <v>Total trimestre</v>
      </c>
      <c r="G48" s="4"/>
    </row>
    <row r="49" spans="1:7">
      <c r="A49" s="13" t="str">
        <f>cfg!$H$24</f>
        <v>Apuestas de contrapartida</v>
      </c>
      <c r="B49" s="33"/>
      <c r="C49" s="41">
        <f>SUM(C50:C53)</f>
        <v>0</v>
      </c>
      <c r="D49" s="41">
        <f>SUM(D50:D53)</f>
        <v>0</v>
      </c>
      <c r="E49" s="41">
        <f>SUM(E50:E53)</f>
        <v>0</v>
      </c>
      <c r="F49" s="41">
        <f t="shared" ref="F49:F59" si="2">SUM(C49:E49)</f>
        <v>0</v>
      </c>
      <c r="G49" s="4"/>
    </row>
    <row r="50" spans="1:7">
      <c r="A50" s="34"/>
      <c r="B50" s="4" t="str">
        <f>cfg!$H$137</f>
        <v xml:space="preserve">Apuestas deportivas convencionales </v>
      </c>
      <c r="C50" s="42"/>
      <c r="D50" s="43"/>
      <c r="E50" s="43"/>
      <c r="F50" s="44">
        <f t="shared" si="2"/>
        <v>0</v>
      </c>
      <c r="G50" s="4"/>
    </row>
    <row r="51" spans="1:7">
      <c r="A51" s="34"/>
      <c r="B51" s="4" t="str">
        <f>cfg!$H$138</f>
        <v>Apuestas deportivas en directo</v>
      </c>
      <c r="C51" s="42"/>
      <c r="D51" s="43"/>
      <c r="E51" s="43"/>
      <c r="F51" s="44">
        <f t="shared" si="2"/>
        <v>0</v>
      </c>
      <c r="G51" s="4"/>
    </row>
    <row r="52" spans="1:7">
      <c r="A52" s="34"/>
      <c r="B52" s="4" t="str">
        <f>cfg!$H$26</f>
        <v>Apuestas hípicas</v>
      </c>
      <c r="C52" s="42"/>
      <c r="D52" s="43"/>
      <c r="E52" s="43"/>
      <c r="F52" s="44">
        <f t="shared" si="2"/>
        <v>0</v>
      </c>
      <c r="G52" s="4"/>
    </row>
    <row r="53" spans="1:7">
      <c r="A53" s="34"/>
      <c r="B53" s="4" t="str">
        <f>cfg!$H$27</f>
        <v>Otras apuestas</v>
      </c>
      <c r="C53" s="42"/>
      <c r="D53" s="43"/>
      <c r="E53" s="43"/>
      <c r="F53" s="44">
        <f t="shared" si="2"/>
        <v>0</v>
      </c>
      <c r="G53" s="4"/>
    </row>
    <row r="54" spans="1:7">
      <c r="A54" s="13" t="str">
        <f>cfg!$H$28</f>
        <v>Apuestas mutuas</v>
      </c>
      <c r="B54" s="33"/>
      <c r="C54" s="41">
        <f>SUM(C55:C56)</f>
        <v>0</v>
      </c>
      <c r="D54" s="41">
        <f>SUM(D55:D56)</f>
        <v>0</v>
      </c>
      <c r="E54" s="41">
        <f>SUM(E55:E56)</f>
        <v>0</v>
      </c>
      <c r="F54" s="41">
        <f t="shared" si="2"/>
        <v>0</v>
      </c>
      <c r="G54" s="4"/>
    </row>
    <row r="55" spans="1:7">
      <c r="A55" s="34"/>
      <c r="B55" s="4" t="str">
        <f>cfg!$H$29</f>
        <v>Apuestas deportivas</v>
      </c>
      <c r="C55" s="42"/>
      <c r="D55" s="43"/>
      <c r="E55" s="43"/>
      <c r="F55" s="44">
        <f t="shared" si="2"/>
        <v>0</v>
      </c>
      <c r="G55" s="4"/>
    </row>
    <row r="56" spans="1:7">
      <c r="A56" s="34"/>
      <c r="B56" s="4" t="str">
        <f>cfg!$H$30</f>
        <v>Apuestas hípicas</v>
      </c>
      <c r="C56" s="42"/>
      <c r="D56" s="43"/>
      <c r="E56" s="43"/>
      <c r="F56" s="44">
        <f t="shared" si="2"/>
        <v>0</v>
      </c>
      <c r="G56" s="4"/>
    </row>
    <row r="57" spans="1:7">
      <c r="A57" s="13" t="str">
        <f>cfg!$H$140</f>
        <v>Apuestas cruzadas</v>
      </c>
      <c r="B57" s="33"/>
      <c r="C57" s="41">
        <f>SUM(C58:C61)</f>
        <v>0</v>
      </c>
      <c r="D57" s="41">
        <f>SUM(D58:D61)</f>
        <v>0</v>
      </c>
      <c r="E57" s="41">
        <f>SUM(E58:E61)</f>
        <v>0</v>
      </c>
      <c r="F57" s="41">
        <f t="shared" si="2"/>
        <v>0</v>
      </c>
      <c r="G57" s="4"/>
    </row>
    <row r="58" spans="1:7">
      <c r="A58" s="34"/>
      <c r="B58" s="4" t="str">
        <f>cfg!$H$137</f>
        <v xml:space="preserve">Apuestas deportivas convencionales </v>
      </c>
      <c r="C58" s="42"/>
      <c r="D58" s="43"/>
      <c r="E58" s="43"/>
      <c r="F58" s="44">
        <f t="shared" si="2"/>
        <v>0</v>
      </c>
      <c r="G58" s="4"/>
    </row>
    <row r="59" spans="1:7">
      <c r="A59" s="34"/>
      <c r="B59" s="4" t="str">
        <f>cfg!$H$138</f>
        <v>Apuestas deportivas en directo</v>
      </c>
      <c r="C59" s="42"/>
      <c r="D59" s="43"/>
      <c r="E59" s="43"/>
      <c r="F59" s="44">
        <f t="shared" si="2"/>
        <v>0</v>
      </c>
      <c r="G59" s="4"/>
    </row>
    <row r="60" spans="1:7">
      <c r="A60" s="34"/>
      <c r="B60" s="4" t="str">
        <f>cfg!$H$26</f>
        <v>Apuestas hípicas</v>
      </c>
      <c r="C60" s="42"/>
      <c r="D60" s="43"/>
      <c r="E60" s="43"/>
      <c r="F60" s="44">
        <f t="shared" ref="F60:F72" si="3">SUM(C60:E60)</f>
        <v>0</v>
      </c>
      <c r="G60" s="4"/>
    </row>
    <row r="61" spans="1:7">
      <c r="A61" s="34"/>
      <c r="B61" s="4" t="str">
        <f>cfg!$H$27</f>
        <v>Otras apuestas</v>
      </c>
      <c r="C61" s="42"/>
      <c r="D61" s="43"/>
      <c r="E61" s="43"/>
      <c r="F61" s="44">
        <f t="shared" si="3"/>
        <v>0</v>
      </c>
      <c r="G61" s="4"/>
    </row>
    <row r="62" spans="1:7">
      <c r="A62" s="13" t="str">
        <f>cfg!$H$34</f>
        <v>Casino</v>
      </c>
      <c r="B62" s="33"/>
      <c r="C62" s="41">
        <f>SUM(C63:C68)</f>
        <v>0</v>
      </c>
      <c r="D62" s="41">
        <f>SUM(D63:D68)</f>
        <v>0</v>
      </c>
      <c r="E62" s="41">
        <f>SUM(E63:E68)</f>
        <v>0</v>
      </c>
      <c r="F62" s="41">
        <f t="shared" si="3"/>
        <v>0</v>
      </c>
      <c r="G62" s="4"/>
    </row>
    <row r="63" spans="1:7">
      <c r="A63" s="34"/>
      <c r="B63" s="4" t="str">
        <f>cfg!$H$139</f>
        <v>Máquinas de azar</v>
      </c>
      <c r="C63" s="42"/>
      <c r="D63" s="42"/>
      <c r="E63" s="42"/>
      <c r="F63" s="44">
        <f t="shared" si="3"/>
        <v>0</v>
      </c>
      <c r="G63" s="4"/>
    </row>
    <row r="64" spans="1:7">
      <c r="A64" s="34"/>
      <c r="B64" s="4" t="str">
        <f>cfg!$H$136</f>
        <v>Ruleta en vivo</v>
      </c>
      <c r="C64" s="42"/>
      <c r="D64" s="42"/>
      <c r="E64" s="42"/>
      <c r="F64" s="44">
        <f t="shared" si="3"/>
        <v>0</v>
      </c>
      <c r="G64" s="4"/>
    </row>
    <row r="65" spans="1:7">
      <c r="A65" s="34"/>
      <c r="B65" s="4" t="str">
        <f>cfg!$H$60</f>
        <v>Ruleta (no en vivo)</v>
      </c>
      <c r="C65" s="42"/>
      <c r="D65" s="42"/>
      <c r="E65" s="42"/>
      <c r="F65" s="44">
        <f t="shared" si="3"/>
        <v>0</v>
      </c>
      <c r="G65" s="4"/>
    </row>
    <row r="66" spans="1:7">
      <c r="A66" s="34"/>
      <c r="B66" s="4" t="str">
        <f>cfg!$H$36</f>
        <v>Punto y Banca</v>
      </c>
      <c r="C66" s="42"/>
      <c r="D66" s="42"/>
      <c r="E66" s="42"/>
      <c r="F66" s="44">
        <f t="shared" si="3"/>
        <v>0</v>
      </c>
      <c r="G66" s="4"/>
    </row>
    <row r="67" spans="1:7">
      <c r="A67" s="34"/>
      <c r="B67" s="4" t="str">
        <f>cfg!$H$37</f>
        <v>Black Jack</v>
      </c>
      <c r="C67" s="42"/>
      <c r="D67" s="42"/>
      <c r="E67" s="42"/>
      <c r="F67" s="44">
        <f t="shared" si="3"/>
        <v>0</v>
      </c>
      <c r="G67" s="4"/>
    </row>
    <row r="68" spans="1:7">
      <c r="A68" s="34"/>
      <c r="B68" s="4" t="str">
        <f>cfg!$H$38</f>
        <v>Juegos complementarios</v>
      </c>
      <c r="C68" s="42"/>
      <c r="D68" s="42"/>
      <c r="E68" s="42"/>
      <c r="F68" s="44">
        <f t="shared" si="3"/>
        <v>0</v>
      </c>
      <c r="G68" s="4"/>
    </row>
    <row r="69" spans="1:7">
      <c r="A69" s="13" t="str">
        <f>cfg!$H$39</f>
        <v>Bingo</v>
      </c>
      <c r="B69" s="33"/>
      <c r="C69" s="41">
        <f>SUM(C70)</f>
        <v>0</v>
      </c>
      <c r="D69" s="41">
        <f>SUM(D70)</f>
        <v>0</v>
      </c>
      <c r="E69" s="41">
        <f>SUM(E70)</f>
        <v>0</v>
      </c>
      <c r="F69" s="41">
        <f t="shared" si="3"/>
        <v>0</v>
      </c>
      <c r="G69" s="4"/>
    </row>
    <row r="70" spans="1:7">
      <c r="A70" s="34"/>
      <c r="B70" s="4" t="str">
        <f>cfg!$H$40</f>
        <v>Bingo</v>
      </c>
      <c r="C70" s="42"/>
      <c r="D70" s="42"/>
      <c r="E70" s="42"/>
      <c r="F70" s="44">
        <f t="shared" si="3"/>
        <v>0</v>
      </c>
      <c r="G70" s="4"/>
    </row>
    <row r="71" spans="1:7">
      <c r="A71" s="13" t="str">
        <f>cfg!H41</f>
        <v>Concursos</v>
      </c>
      <c r="B71" s="33"/>
      <c r="C71" s="41">
        <f>SUM(C72)</f>
        <v>0</v>
      </c>
      <c r="D71" s="41">
        <f>SUM(D72)</f>
        <v>0</v>
      </c>
      <c r="E71" s="41">
        <f>SUM(E72)</f>
        <v>0</v>
      </c>
      <c r="F71" s="41">
        <f t="shared" si="3"/>
        <v>0</v>
      </c>
      <c r="G71" s="4"/>
    </row>
    <row r="72" spans="1:7">
      <c r="A72" s="35"/>
      <c r="B72" s="28" t="str">
        <f>cfg!$H$42</f>
        <v>Concursos</v>
      </c>
      <c r="C72" s="45"/>
      <c r="D72" s="45"/>
      <c r="E72" s="45"/>
      <c r="F72" s="46">
        <f t="shared" si="3"/>
        <v>0</v>
      </c>
      <c r="G72" s="4"/>
    </row>
    <row r="73" spans="1:7">
      <c r="A73" s="13" t="str">
        <f>cfg!H43</f>
        <v>Total</v>
      </c>
      <c r="B73" s="33"/>
      <c r="C73" s="41">
        <f>+C49+C54+C57+C62+C69+C71</f>
        <v>0</v>
      </c>
      <c r="D73" s="41">
        <f>+D49+D54+D57+D62+D69+D71</f>
        <v>0</v>
      </c>
      <c r="E73" s="41">
        <f>+E49+E54+E57+E62+E69+E71</f>
        <v>0</v>
      </c>
      <c r="F73" s="41">
        <f>+F49+F54+F57+F62+F69+F71</f>
        <v>0</v>
      </c>
      <c r="G73" s="4"/>
    </row>
    <row r="74" spans="1:7">
      <c r="A74" s="3"/>
      <c r="B74" s="3"/>
      <c r="C74" s="52">
        <f>C6</f>
        <v>1</v>
      </c>
      <c r="D74" s="52">
        <f>D6</f>
        <v>2</v>
      </c>
      <c r="E74" s="52">
        <f>E6</f>
        <v>3</v>
      </c>
      <c r="F74" s="58"/>
      <c r="G74" s="4"/>
    </row>
    <row r="75" spans="1:7">
      <c r="A75" s="3"/>
      <c r="B75" s="3"/>
      <c r="C75" s="52" t="s">
        <v>624</v>
      </c>
      <c r="D75" s="52" t="s">
        <v>624</v>
      </c>
      <c r="E75" s="52" t="s">
        <v>624</v>
      </c>
      <c r="F75" s="58"/>
      <c r="G75" s="4"/>
    </row>
    <row r="76" spans="1:7">
      <c r="A76" s="31" t="str">
        <f>cfg!$H$193</f>
        <v>Total Comisiones  (12)</v>
      </c>
      <c r="B76" s="32"/>
      <c r="C76" s="21" t="str">
        <f>cfg!$X$17</f>
        <v>Enero</v>
      </c>
      <c r="D76" s="22" t="str">
        <f>cfg!$X$18</f>
        <v>Febrero</v>
      </c>
      <c r="E76" s="22" t="str">
        <f>cfg!$X$19</f>
        <v>Marzo</v>
      </c>
      <c r="F76" s="21" t="str">
        <f>cfg!$H$23</f>
        <v>Total trimestre</v>
      </c>
      <c r="G76" s="4"/>
    </row>
    <row r="77" spans="1:7">
      <c r="A77" s="13" t="str">
        <f>cfg!$H$140</f>
        <v>Apuestas cruzadas</v>
      </c>
      <c r="B77" s="33"/>
      <c r="C77" s="41">
        <f>SUM(C78:C81)</f>
        <v>0</v>
      </c>
      <c r="D77" s="41">
        <f>SUM(D78:D81)</f>
        <v>0</v>
      </c>
      <c r="E77" s="41">
        <f>SUM(E78:E81)</f>
        <v>0</v>
      </c>
      <c r="F77" s="41">
        <f>SUM(C77:E77)</f>
        <v>0</v>
      </c>
      <c r="G77" s="4"/>
    </row>
    <row r="78" spans="1:7">
      <c r="A78" s="34"/>
      <c r="B78" s="4" t="str">
        <f>cfg!$H$137</f>
        <v xml:space="preserve">Apuestas deportivas convencionales </v>
      </c>
      <c r="C78" s="42"/>
      <c r="D78" s="43"/>
      <c r="E78" s="43"/>
      <c r="F78" s="44">
        <f>SUM(C78:E78)</f>
        <v>0</v>
      </c>
      <c r="G78" s="4"/>
    </row>
    <row r="79" spans="1:7">
      <c r="A79" s="34"/>
      <c r="B79" s="4" t="str">
        <f>cfg!$H$138</f>
        <v>Apuestas deportivas en directo</v>
      </c>
      <c r="C79" s="42"/>
      <c r="D79" s="43"/>
      <c r="E79" s="43"/>
      <c r="F79" s="44">
        <f>SUM(C79:E79)</f>
        <v>0</v>
      </c>
      <c r="G79" s="4"/>
    </row>
    <row r="80" spans="1:7">
      <c r="A80" s="34"/>
      <c r="B80" s="4" t="str">
        <f>cfg!$H$26</f>
        <v>Apuestas hípicas</v>
      </c>
      <c r="C80" s="42"/>
      <c r="D80" s="43"/>
      <c r="E80" s="43"/>
      <c r="F80" s="44">
        <f>SUM(C80:E80)</f>
        <v>0</v>
      </c>
      <c r="G80" s="4"/>
    </row>
    <row r="81" spans="1:7">
      <c r="A81" s="34"/>
      <c r="B81" s="4" t="str">
        <f>cfg!$H$27</f>
        <v>Otras apuestas</v>
      </c>
      <c r="C81" s="42"/>
      <c r="D81" s="43"/>
      <c r="E81" s="43"/>
      <c r="F81" s="44">
        <f>SUM(C81:E81)</f>
        <v>0</v>
      </c>
      <c r="G81" s="4"/>
    </row>
    <row r="82" spans="1:7">
      <c r="A82" s="13" t="str">
        <f>cfg!$H$43</f>
        <v>Total</v>
      </c>
      <c r="B82" s="33"/>
      <c r="C82" s="41">
        <f>C77</f>
        <v>0</v>
      </c>
      <c r="D82" s="41">
        <f t="shared" ref="D82:F82" si="4">D77</f>
        <v>0</v>
      </c>
      <c r="E82" s="41">
        <f t="shared" si="4"/>
        <v>0</v>
      </c>
      <c r="F82" s="41">
        <f t="shared" si="4"/>
        <v>0</v>
      </c>
      <c r="G82" s="4"/>
    </row>
    <row r="83" spans="1:7">
      <c r="A83" s="3"/>
      <c r="B83" s="3"/>
      <c r="C83" s="58"/>
      <c r="D83" s="58"/>
      <c r="E83" s="58"/>
      <c r="F83" s="58"/>
      <c r="G83" s="4"/>
    </row>
    <row r="84" spans="1:7">
      <c r="A84" s="3"/>
      <c r="B84" s="3"/>
      <c r="C84" s="52">
        <f>C6</f>
        <v>1</v>
      </c>
      <c r="D84" s="52">
        <f>D6</f>
        <v>2</v>
      </c>
      <c r="E84" s="52">
        <f>E6</f>
        <v>3</v>
      </c>
      <c r="F84" s="58"/>
      <c r="G84" s="4"/>
    </row>
    <row r="85" spans="1:7" ht="15.75">
      <c r="A85" s="38" t="str">
        <f>cfg!$H$194</f>
        <v>POQUER (LIQUIDEZ INTERNACIONAL) (OPERADOR DE RED) (13)</v>
      </c>
      <c r="B85" s="3"/>
      <c r="C85" s="58"/>
      <c r="D85" s="58"/>
      <c r="E85" s="58"/>
      <c r="F85" s="58"/>
      <c r="G85" s="4"/>
    </row>
    <row r="86" spans="1:7">
      <c r="A86" s="31" t="str">
        <f>cfg!$H$57</f>
        <v>Póquer Cash</v>
      </c>
      <c r="B86" s="32"/>
      <c r="C86" s="21" t="str">
        <f>cfg!$X$17</f>
        <v>Enero</v>
      </c>
      <c r="D86" s="21" t="str">
        <f>cfg!$X$18</f>
        <v>Febrero</v>
      </c>
      <c r="E86" s="22" t="str">
        <f>cfg!$X$19</f>
        <v>Marzo</v>
      </c>
      <c r="F86" s="21" t="str">
        <f>cfg!$H$48</f>
        <v>Total trimestre</v>
      </c>
      <c r="G86" s="4"/>
    </row>
    <row r="87" spans="1:7">
      <c r="A87" s="13" t="str">
        <f>cfg!$H$156</f>
        <v>Participación (14)</v>
      </c>
      <c r="B87" s="33"/>
      <c r="C87" s="41">
        <f>SUM(C88:C90)</f>
        <v>0</v>
      </c>
      <c r="D87" s="41">
        <f>SUM(D88:D90)</f>
        <v>0</v>
      </c>
      <c r="E87" s="41">
        <f>SUM(E88:E90)</f>
        <v>0</v>
      </c>
      <c r="F87" s="41">
        <f t="shared" ref="F87:F93" si="5">SUM(C87:E87)</f>
        <v>0</v>
      </c>
      <c r="G87" s="4"/>
    </row>
    <row r="88" spans="1:7">
      <c r="A88" s="34"/>
      <c r="B88" s="4" t="str">
        <f>cfg!$H$161</f>
        <v>España</v>
      </c>
      <c r="C88" s="42"/>
      <c r="D88" s="43"/>
      <c r="E88" s="43"/>
      <c r="F88" s="44">
        <f t="shared" si="5"/>
        <v>0</v>
      </c>
      <c r="G88" s="4"/>
    </row>
    <row r="89" spans="1:7">
      <c r="A89" s="34"/>
      <c r="B89" s="4" t="str">
        <f>cfg!$H$162</f>
        <v>Francia</v>
      </c>
      <c r="C89" s="42"/>
      <c r="D89" s="43"/>
      <c r="E89" s="43"/>
      <c r="F89" s="44">
        <f t="shared" si="5"/>
        <v>0</v>
      </c>
      <c r="G89" s="4"/>
    </row>
    <row r="90" spans="1:7">
      <c r="A90" s="34"/>
      <c r="B90" s="4" t="str">
        <f>cfg!$H$163</f>
        <v>Portugal</v>
      </c>
      <c r="C90" s="42"/>
      <c r="D90" s="43"/>
      <c r="E90" s="43"/>
      <c r="F90" s="44">
        <f>SUM(C90:E90)</f>
        <v>0</v>
      </c>
      <c r="G90" s="4"/>
    </row>
    <row r="91" spans="1:7">
      <c r="A91" s="13" t="str">
        <f>cfg!$H$157</f>
        <v>Premios</v>
      </c>
      <c r="B91" s="33"/>
      <c r="C91" s="41">
        <f>SUM(C92:C94)</f>
        <v>0</v>
      </c>
      <c r="D91" s="41">
        <f>SUM(D92:D94)</f>
        <v>0</v>
      </c>
      <c r="E91" s="41">
        <f>SUM(E92:E94)</f>
        <v>0</v>
      </c>
      <c r="F91" s="41">
        <f t="shared" si="5"/>
        <v>0</v>
      </c>
      <c r="G91" s="4"/>
    </row>
    <row r="92" spans="1:7">
      <c r="A92" s="34"/>
      <c r="B92" s="4" t="str">
        <f>cfg!$H$161</f>
        <v>España</v>
      </c>
      <c r="C92" s="42"/>
      <c r="D92" s="43"/>
      <c r="E92" s="43"/>
      <c r="F92" s="44">
        <f t="shared" si="5"/>
        <v>0</v>
      </c>
      <c r="G92" s="4"/>
    </row>
    <row r="93" spans="1:7">
      <c r="A93" s="34"/>
      <c r="B93" s="4" t="str">
        <f>cfg!$H$162</f>
        <v>Francia</v>
      </c>
      <c r="C93" s="42"/>
      <c r="D93" s="43"/>
      <c r="E93" s="43"/>
      <c r="F93" s="44">
        <f t="shared" si="5"/>
        <v>0</v>
      </c>
      <c r="G93" s="4"/>
    </row>
    <row r="94" spans="1:7">
      <c r="A94" s="34"/>
      <c r="B94" s="4" t="str">
        <f>cfg!$H$163</f>
        <v>Portugal</v>
      </c>
      <c r="C94" s="42"/>
      <c r="D94" s="43"/>
      <c r="E94" s="43"/>
      <c r="F94" s="44">
        <f t="shared" ref="F94:F102" si="6">SUM(C94:E94)</f>
        <v>0</v>
      </c>
      <c r="G94" s="4"/>
    </row>
    <row r="95" spans="1:7">
      <c r="A95" s="13" t="str">
        <f>cfg!$H$158</f>
        <v>Comisiones</v>
      </c>
      <c r="B95" s="33"/>
      <c r="C95" s="41">
        <f>SUM(C96:C98)</f>
        <v>0</v>
      </c>
      <c r="D95" s="41">
        <f>SUM(D96:D98)</f>
        <v>0</v>
      </c>
      <c r="E95" s="41">
        <f>SUM(E96:E98)</f>
        <v>0</v>
      </c>
      <c r="F95" s="41">
        <f t="shared" si="6"/>
        <v>0</v>
      </c>
      <c r="G95" s="4"/>
    </row>
    <row r="96" spans="1:7">
      <c r="A96" s="34"/>
      <c r="B96" s="4" t="str">
        <f>cfg!$H$161</f>
        <v>España</v>
      </c>
      <c r="C96" s="42"/>
      <c r="D96" s="43"/>
      <c r="E96" s="43"/>
      <c r="F96" s="44">
        <f>SUM(C96:E96)</f>
        <v>0</v>
      </c>
      <c r="G96" s="4"/>
    </row>
    <row r="97" spans="1:7">
      <c r="A97" s="34"/>
      <c r="B97" s="4" t="str">
        <f>cfg!$H$162</f>
        <v>Francia</v>
      </c>
      <c r="C97" s="42"/>
      <c r="D97" s="43"/>
      <c r="E97" s="43"/>
      <c r="F97" s="44">
        <f>SUM(C97:E97)</f>
        <v>0</v>
      </c>
      <c r="G97" s="4"/>
    </row>
    <row r="98" spans="1:7">
      <c r="A98" s="34"/>
      <c r="B98" s="4" t="str">
        <f>cfg!$H$163</f>
        <v>Portugal</v>
      </c>
      <c r="C98" s="42"/>
      <c r="D98" s="43"/>
      <c r="E98" s="43"/>
      <c r="F98" s="44">
        <f>SUM(C98:E98)</f>
        <v>0</v>
      </c>
      <c r="G98" s="4"/>
    </row>
    <row r="99" spans="1:7">
      <c r="A99" s="13" t="str">
        <f>cfg!$H$159</f>
        <v>Contribuciones a premios del operador (15)</v>
      </c>
      <c r="B99" s="33"/>
      <c r="C99" s="41">
        <f>SUM(C100:C102)</f>
        <v>0</v>
      </c>
      <c r="D99" s="41">
        <f>SUM(D100:D102)</f>
        <v>0</v>
      </c>
      <c r="E99" s="41">
        <f>SUM(E100:E102)</f>
        <v>0</v>
      </c>
      <c r="F99" s="41">
        <f t="shared" si="6"/>
        <v>0</v>
      </c>
      <c r="G99" s="4"/>
    </row>
    <row r="100" spans="1:7">
      <c r="A100" s="34"/>
      <c r="B100" s="4" t="str">
        <f>cfg!$H$161</f>
        <v>España</v>
      </c>
      <c r="C100" s="42"/>
      <c r="D100" s="43"/>
      <c r="E100" s="43"/>
      <c r="F100" s="44">
        <f t="shared" si="6"/>
        <v>0</v>
      </c>
      <c r="G100" s="4"/>
    </row>
    <row r="101" spans="1:7">
      <c r="A101" s="34"/>
      <c r="B101" s="4" t="str">
        <f>cfg!$H$162</f>
        <v>Francia</v>
      </c>
      <c r="C101" s="42"/>
      <c r="D101" s="43"/>
      <c r="E101" s="43"/>
      <c r="F101" s="44">
        <f t="shared" si="6"/>
        <v>0</v>
      </c>
      <c r="G101" s="4"/>
    </row>
    <row r="102" spans="1:7">
      <c r="A102" s="35"/>
      <c r="B102" s="28" t="str">
        <f>cfg!$H$163</f>
        <v>Portugal</v>
      </c>
      <c r="C102" s="45"/>
      <c r="D102" s="47"/>
      <c r="E102" s="47"/>
      <c r="F102" s="46">
        <f t="shared" si="6"/>
        <v>0</v>
      </c>
      <c r="G102" s="4"/>
    </row>
    <row r="103" spans="1:7">
      <c r="A103" s="3"/>
      <c r="B103" s="3"/>
      <c r="C103" s="52">
        <f>C6</f>
        <v>1</v>
      </c>
      <c r="D103" s="52">
        <f>D6</f>
        <v>2</v>
      </c>
      <c r="E103" s="52">
        <f>E6</f>
        <v>3</v>
      </c>
      <c r="F103" s="58"/>
      <c r="G103" s="4"/>
    </row>
    <row r="104" spans="1:7">
      <c r="A104" s="3"/>
      <c r="B104" s="3"/>
      <c r="C104" s="58"/>
      <c r="D104" s="58"/>
      <c r="E104" s="58"/>
      <c r="F104" s="58"/>
      <c r="G104" s="4"/>
    </row>
    <row r="105" spans="1:7">
      <c r="A105" s="31" t="str">
        <f>cfg!$H$58</f>
        <v>Póquer Torneo</v>
      </c>
      <c r="B105" s="32"/>
      <c r="C105" s="21" t="str">
        <f>cfg!$X$17</f>
        <v>Enero</v>
      </c>
      <c r="D105" s="21" t="str">
        <f>cfg!$X$18</f>
        <v>Febrero</v>
      </c>
      <c r="E105" s="22" t="str">
        <f>cfg!$X$19</f>
        <v>Marzo</v>
      </c>
      <c r="F105" s="21" t="str">
        <f>cfg!$H$48</f>
        <v>Total trimestre</v>
      </c>
      <c r="G105" s="4"/>
    </row>
    <row r="106" spans="1:7">
      <c r="A106" s="13" t="str">
        <f>cfg!$H$245</f>
        <v>Participación</v>
      </c>
      <c r="B106" s="33"/>
      <c r="C106" s="41">
        <f>SUM(C107:C109)</f>
        <v>0</v>
      </c>
      <c r="D106" s="41">
        <f>SUM(D107:D109)</f>
        <v>0</v>
      </c>
      <c r="E106" s="41">
        <f>SUM(E107:E109)</f>
        <v>0</v>
      </c>
      <c r="F106" s="41">
        <f t="shared" ref="F106:F113" si="7">SUM(C106:E106)</f>
        <v>0</v>
      </c>
      <c r="G106" s="4"/>
    </row>
    <row r="107" spans="1:7">
      <c r="A107" s="34"/>
      <c r="B107" s="4" t="str">
        <f>cfg!$H$161</f>
        <v>España</v>
      </c>
      <c r="C107" s="42"/>
      <c r="D107" s="43"/>
      <c r="E107" s="43"/>
      <c r="F107" s="44">
        <f t="shared" si="7"/>
        <v>0</v>
      </c>
      <c r="G107" s="4"/>
    </row>
    <row r="108" spans="1:7">
      <c r="A108" s="34"/>
      <c r="B108" s="4" t="str">
        <f>cfg!$H$162</f>
        <v>Francia</v>
      </c>
      <c r="C108" s="42"/>
      <c r="D108" s="43"/>
      <c r="E108" s="43"/>
      <c r="F108" s="44">
        <f t="shared" si="7"/>
        <v>0</v>
      </c>
      <c r="G108" s="4"/>
    </row>
    <row r="109" spans="1:7">
      <c r="A109" s="34"/>
      <c r="B109" s="4" t="str">
        <f>cfg!$H$163</f>
        <v>Portugal</v>
      </c>
      <c r="C109" s="42"/>
      <c r="D109" s="43"/>
      <c r="E109" s="43"/>
      <c r="F109" s="44">
        <f t="shared" si="7"/>
        <v>0</v>
      </c>
      <c r="G109" s="4"/>
    </row>
    <row r="110" spans="1:7">
      <c r="A110" s="13" t="str">
        <f>cfg!$H$157</f>
        <v>Premios</v>
      </c>
      <c r="B110" s="33"/>
      <c r="C110" s="41">
        <f>SUM(C111:C113)</f>
        <v>0</v>
      </c>
      <c r="D110" s="41">
        <f>SUM(D111:D113)</f>
        <v>0</v>
      </c>
      <c r="E110" s="41">
        <f>SUM(E111:E113)</f>
        <v>0</v>
      </c>
      <c r="F110" s="41">
        <f t="shared" si="7"/>
        <v>0</v>
      </c>
      <c r="G110" s="4"/>
    </row>
    <row r="111" spans="1:7">
      <c r="A111" s="34"/>
      <c r="B111" s="4" t="str">
        <f>cfg!$H$161</f>
        <v>España</v>
      </c>
      <c r="C111" s="42"/>
      <c r="D111" s="43"/>
      <c r="E111" s="43"/>
      <c r="F111" s="44">
        <f t="shared" si="7"/>
        <v>0</v>
      </c>
      <c r="G111" s="4"/>
    </row>
    <row r="112" spans="1:7">
      <c r="A112" s="34"/>
      <c r="B112" s="4" t="str">
        <f>cfg!$H$162</f>
        <v>Francia</v>
      </c>
      <c r="C112" s="42"/>
      <c r="D112" s="43"/>
      <c r="E112" s="43"/>
      <c r="F112" s="44">
        <f t="shared" si="7"/>
        <v>0</v>
      </c>
      <c r="G112" s="4"/>
    </row>
    <row r="113" spans="1:7">
      <c r="A113" s="34"/>
      <c r="B113" s="4" t="str">
        <f>cfg!$H$163</f>
        <v>Portugal</v>
      </c>
      <c r="C113" s="42"/>
      <c r="D113" s="43"/>
      <c r="E113" s="43"/>
      <c r="F113" s="44">
        <f t="shared" si="7"/>
        <v>0</v>
      </c>
      <c r="G113" s="4"/>
    </row>
    <row r="114" spans="1:7">
      <c r="A114" s="13" t="str">
        <f>cfg!$H$158</f>
        <v>Comisiones</v>
      </c>
      <c r="B114" s="33"/>
      <c r="C114" s="41">
        <f>SUM(C115:C117)</f>
        <v>0</v>
      </c>
      <c r="D114" s="41">
        <f>SUM(D115:D117)</f>
        <v>0</v>
      </c>
      <c r="E114" s="41">
        <f>SUM(E115:E117)</f>
        <v>0</v>
      </c>
      <c r="F114" s="41">
        <f t="shared" ref="F114:F129" si="8">SUM(C114:E114)</f>
        <v>0</v>
      </c>
      <c r="G114" s="4"/>
    </row>
    <row r="115" spans="1:7">
      <c r="A115" s="34"/>
      <c r="B115" s="4" t="str">
        <f>cfg!$H$161</f>
        <v>España</v>
      </c>
      <c r="C115" s="42"/>
      <c r="D115" s="43"/>
      <c r="E115" s="43"/>
      <c r="F115" s="44">
        <f t="shared" si="8"/>
        <v>0</v>
      </c>
      <c r="G115" s="4"/>
    </row>
    <row r="116" spans="1:7">
      <c r="A116" s="34"/>
      <c r="B116" s="4" t="str">
        <f>cfg!$H$162</f>
        <v>Francia</v>
      </c>
      <c r="C116" s="42"/>
      <c r="D116" s="43"/>
      <c r="E116" s="43"/>
      <c r="F116" s="44">
        <f t="shared" si="8"/>
        <v>0</v>
      </c>
      <c r="G116" s="4"/>
    </row>
    <row r="117" spans="1:7">
      <c r="A117" s="34"/>
      <c r="B117" s="4" t="str">
        <f>cfg!$H$163</f>
        <v>Portugal</v>
      </c>
      <c r="C117" s="42"/>
      <c r="D117" s="43"/>
      <c r="E117" s="43"/>
      <c r="F117" s="44">
        <f t="shared" si="8"/>
        <v>0</v>
      </c>
      <c r="G117" s="4"/>
    </row>
    <row r="118" spans="1:7">
      <c r="A118" s="13" t="str">
        <f>cfg!$H$190</f>
        <v>Saldo Inicial de Participación en Torneos pendientes de Celebración (16)</v>
      </c>
      <c r="B118" s="33"/>
      <c r="C118" s="41">
        <f>SUM(C119:C121)</f>
        <v>0</v>
      </c>
      <c r="D118" s="41">
        <f t="shared" ref="D118:E118" si="9">SUM(D119:D121)</f>
        <v>0</v>
      </c>
      <c r="E118" s="41">
        <f t="shared" si="9"/>
        <v>0</v>
      </c>
      <c r="F118" s="41">
        <f>C118</f>
        <v>0</v>
      </c>
      <c r="G118" s="4"/>
    </row>
    <row r="119" spans="1:7">
      <c r="A119" s="34"/>
      <c r="B119" s="4" t="str">
        <f>cfg!$H$161</f>
        <v>España</v>
      </c>
      <c r="C119" s="42"/>
      <c r="D119" s="43"/>
      <c r="E119" s="43"/>
      <c r="F119" s="44">
        <f>C119</f>
        <v>0</v>
      </c>
      <c r="G119" s="4"/>
    </row>
    <row r="120" spans="1:7">
      <c r="A120" s="34"/>
      <c r="B120" s="4" t="str">
        <f>cfg!$H$162</f>
        <v>Francia</v>
      </c>
      <c r="C120" s="42"/>
      <c r="D120" s="42"/>
      <c r="E120" s="42"/>
      <c r="F120" s="44">
        <f t="shared" ref="F120:F121" si="10">C120</f>
        <v>0</v>
      </c>
      <c r="G120" s="4"/>
    </row>
    <row r="121" spans="1:7">
      <c r="A121" s="34"/>
      <c r="B121" s="4" t="str">
        <f>cfg!$H$163</f>
        <v>Portugal</v>
      </c>
      <c r="C121" s="42"/>
      <c r="D121" s="43"/>
      <c r="E121" s="43"/>
      <c r="F121" s="44">
        <f t="shared" si="10"/>
        <v>0</v>
      </c>
      <c r="G121" s="4"/>
    </row>
    <row r="122" spans="1:7">
      <c r="A122" s="13" t="str">
        <f>cfg!$H$191</f>
        <v>Saldo final de Participación en Torneos pendientes de Celebración (17)</v>
      </c>
      <c r="B122" s="33"/>
      <c r="C122" s="41">
        <f>SUM(C123:C125)</f>
        <v>0</v>
      </c>
      <c r="D122" s="41">
        <f t="shared" ref="D122:E122" si="11">SUM(D123:D125)</f>
        <v>0</v>
      </c>
      <c r="E122" s="41">
        <f t="shared" si="11"/>
        <v>0</v>
      </c>
      <c r="F122" s="41">
        <f>E122</f>
        <v>0</v>
      </c>
      <c r="G122" s="4"/>
    </row>
    <row r="123" spans="1:7">
      <c r="A123" s="34"/>
      <c r="B123" s="4" t="str">
        <f>cfg!$H$161</f>
        <v>España</v>
      </c>
      <c r="C123" s="42"/>
      <c r="D123" s="43"/>
      <c r="E123" s="43"/>
      <c r="F123" s="44">
        <f>E123</f>
        <v>0</v>
      </c>
      <c r="G123" s="4"/>
    </row>
    <row r="124" spans="1:7">
      <c r="A124" s="34"/>
      <c r="B124" s="4" t="str">
        <f>cfg!$H$162</f>
        <v>Francia</v>
      </c>
      <c r="C124" s="42"/>
      <c r="D124" s="43"/>
      <c r="E124" s="43"/>
      <c r="F124" s="44">
        <f t="shared" ref="F124:F125" si="12">E124</f>
        <v>0</v>
      </c>
      <c r="G124" s="4"/>
    </row>
    <row r="125" spans="1:7">
      <c r="A125" s="34"/>
      <c r="B125" s="4" t="str">
        <f>cfg!$H$163</f>
        <v>Portugal</v>
      </c>
      <c r="C125" s="42"/>
      <c r="D125" s="43"/>
      <c r="E125" s="43"/>
      <c r="F125" s="44">
        <f t="shared" si="12"/>
        <v>0</v>
      </c>
      <c r="G125" s="4"/>
    </row>
    <row r="126" spans="1:7">
      <c r="A126" s="13" t="str">
        <f>cfg!$H$246</f>
        <v>Contribuciones a premios del operador</v>
      </c>
      <c r="B126" s="33"/>
      <c r="C126" s="41">
        <f>SUM(C127:C129)</f>
        <v>0</v>
      </c>
      <c r="D126" s="41">
        <f t="shared" ref="D126:E126" si="13">SUM(D127:D129)</f>
        <v>0</v>
      </c>
      <c r="E126" s="41">
        <f t="shared" si="13"/>
        <v>0</v>
      </c>
      <c r="F126" s="41">
        <f t="shared" si="8"/>
        <v>0</v>
      </c>
      <c r="G126" s="4"/>
    </row>
    <row r="127" spans="1:7">
      <c r="A127" s="34"/>
      <c r="B127" s="4" t="str">
        <f>cfg!$H$161</f>
        <v>España</v>
      </c>
      <c r="C127" s="42"/>
      <c r="D127" s="43"/>
      <c r="E127" s="43"/>
      <c r="F127" s="44">
        <f t="shared" si="8"/>
        <v>0</v>
      </c>
      <c r="G127" s="4"/>
    </row>
    <row r="128" spans="1:7">
      <c r="A128" s="34"/>
      <c r="B128" s="4" t="str">
        <f>cfg!$H$162</f>
        <v>Francia</v>
      </c>
      <c r="C128" s="42"/>
      <c r="D128" s="43"/>
      <c r="E128" s="43"/>
      <c r="F128" s="44">
        <f t="shared" si="8"/>
        <v>0</v>
      </c>
      <c r="G128" s="4"/>
    </row>
    <row r="129" spans="1:7">
      <c r="A129" s="35"/>
      <c r="B129" s="28" t="str">
        <f>cfg!$H$163</f>
        <v>Portugal</v>
      </c>
      <c r="C129" s="45"/>
      <c r="D129" s="47"/>
      <c r="E129" s="47"/>
      <c r="F129" s="46">
        <f t="shared" si="8"/>
        <v>0</v>
      </c>
      <c r="G129" s="4"/>
    </row>
    <row r="130" spans="1:7" hidden="1">
      <c r="A130" s="4"/>
      <c r="B130" s="4"/>
      <c r="C130" s="58"/>
      <c r="D130" s="58"/>
      <c r="E130" s="58"/>
      <c r="F130" s="58"/>
      <c r="G130" s="4"/>
    </row>
    <row r="131" spans="1:7">
      <c r="A131" s="3"/>
      <c r="B131" s="3"/>
      <c r="C131" s="52">
        <f>C6</f>
        <v>1</v>
      </c>
      <c r="D131" s="52">
        <f>D6</f>
        <v>2</v>
      </c>
      <c r="E131" s="52">
        <f>E6</f>
        <v>3</v>
      </c>
      <c r="F131" s="58"/>
      <c r="G131" s="4"/>
    </row>
    <row r="132" spans="1:7" ht="15.75">
      <c r="A132" s="38" t="str">
        <f>cfg!$H$195</f>
        <v>POQUER (B2C) (18)</v>
      </c>
      <c r="B132" s="3"/>
      <c r="C132" s="58"/>
      <c r="D132" s="58"/>
      <c r="E132" s="58"/>
      <c r="F132" s="58"/>
      <c r="G132" s="4"/>
    </row>
    <row r="133" spans="1:7">
      <c r="A133" s="31" t="str">
        <f>cfg!$H$57</f>
        <v>Póquer Cash</v>
      </c>
      <c r="B133" s="32"/>
      <c r="C133" s="21" t="str">
        <f>cfg!$X$17</f>
        <v>Enero</v>
      </c>
      <c r="D133" s="21" t="str">
        <f>cfg!$X$18</f>
        <v>Febrero</v>
      </c>
      <c r="E133" s="22" t="str">
        <f>cfg!$X$19</f>
        <v>Marzo</v>
      </c>
      <c r="F133" s="21" t="str">
        <f>cfg!$H$48</f>
        <v>Total trimestre</v>
      </c>
      <c r="G133" s="4"/>
    </row>
    <row r="134" spans="1:7">
      <c r="A134" s="13" t="str">
        <f>cfg!$H$245</f>
        <v>Participación</v>
      </c>
      <c r="B134" s="33"/>
      <c r="C134" s="41">
        <f>SUM(C135:C135)</f>
        <v>0</v>
      </c>
      <c r="D134" s="41">
        <f>SUM(D135:D135)</f>
        <v>0</v>
      </c>
      <c r="E134" s="41">
        <f>SUM(E135:E135)</f>
        <v>0</v>
      </c>
      <c r="F134" s="41">
        <f t="shared" ref="F134:F140" si="14">SUM(C134:E134)</f>
        <v>0</v>
      </c>
      <c r="G134" s="4"/>
    </row>
    <row r="135" spans="1:7">
      <c r="A135" s="34"/>
      <c r="B135" s="4" t="str">
        <f>cfg!$H$161</f>
        <v>España</v>
      </c>
      <c r="C135" s="42"/>
      <c r="D135" s="43"/>
      <c r="E135" s="43"/>
      <c r="F135" s="44">
        <f t="shared" si="14"/>
        <v>0</v>
      </c>
      <c r="G135" s="4"/>
    </row>
    <row r="136" spans="1:7">
      <c r="A136" s="13" t="str">
        <f>cfg!$H$157</f>
        <v>Premios</v>
      </c>
      <c r="B136" s="33"/>
      <c r="C136" s="41">
        <f>SUM(C137:C137)</f>
        <v>0</v>
      </c>
      <c r="D136" s="41">
        <f>SUM(D137:D137)</f>
        <v>0</v>
      </c>
      <c r="E136" s="41">
        <f>SUM(E137:E137)</f>
        <v>0</v>
      </c>
      <c r="F136" s="41">
        <f t="shared" si="14"/>
        <v>0</v>
      </c>
      <c r="G136" s="4"/>
    </row>
    <row r="137" spans="1:7">
      <c r="A137" s="34"/>
      <c r="B137" s="4" t="str">
        <f>cfg!$H$161</f>
        <v>España</v>
      </c>
      <c r="C137" s="42"/>
      <c r="D137" s="43"/>
      <c r="E137" s="43"/>
      <c r="F137" s="44">
        <f t="shared" si="14"/>
        <v>0</v>
      </c>
      <c r="G137" s="4"/>
    </row>
    <row r="138" spans="1:7">
      <c r="A138" s="13" t="str">
        <f>cfg!$H$158</f>
        <v>Comisiones</v>
      </c>
      <c r="B138" s="33"/>
      <c r="C138" s="41">
        <f>SUM(C139:C139)</f>
        <v>0</v>
      </c>
      <c r="D138" s="41">
        <f>SUM(D139:D139)</f>
        <v>0</v>
      </c>
      <c r="E138" s="41">
        <f>SUM(E139:E139)</f>
        <v>0</v>
      </c>
      <c r="F138" s="41">
        <f t="shared" si="14"/>
        <v>0</v>
      </c>
      <c r="G138" s="4"/>
    </row>
    <row r="139" spans="1:7">
      <c r="A139" s="34"/>
      <c r="B139" s="4" t="str">
        <f>cfg!$H$161</f>
        <v>España</v>
      </c>
      <c r="C139" s="42"/>
      <c r="D139" s="43"/>
      <c r="E139" s="43"/>
      <c r="F139" s="44">
        <f t="shared" si="14"/>
        <v>0</v>
      </c>
      <c r="G139" s="4"/>
    </row>
    <row r="140" spans="1:7">
      <c r="A140" s="13" t="str">
        <f>cfg!$H$246</f>
        <v>Contribuciones a premios del operador</v>
      </c>
      <c r="B140" s="33"/>
      <c r="C140" s="41">
        <f>SUM(C141:C141)</f>
        <v>0</v>
      </c>
      <c r="D140" s="41">
        <f>SUM(D141:D141)</f>
        <v>0</v>
      </c>
      <c r="E140" s="41">
        <f>SUM(E141:E141)</f>
        <v>0</v>
      </c>
      <c r="F140" s="41">
        <f t="shared" si="14"/>
        <v>0</v>
      </c>
      <c r="G140" s="4"/>
    </row>
    <row r="141" spans="1:7">
      <c r="A141" s="59"/>
      <c r="B141" s="11" t="str">
        <f>cfg!$H$161</f>
        <v>España</v>
      </c>
      <c r="C141" s="60"/>
      <c r="D141" s="61"/>
      <c r="E141" s="61"/>
      <c r="F141" s="62">
        <f>SUM(C141:E141)</f>
        <v>0</v>
      </c>
      <c r="G141" s="4"/>
    </row>
    <row r="142" spans="1:7">
      <c r="A142" s="3"/>
      <c r="B142" s="3"/>
      <c r="C142" s="52">
        <f>C6</f>
        <v>1</v>
      </c>
      <c r="D142" s="52">
        <f>D6</f>
        <v>2</v>
      </c>
      <c r="E142" s="52">
        <f>E6</f>
        <v>3</v>
      </c>
      <c r="F142" s="58"/>
      <c r="G142" s="4"/>
    </row>
    <row r="143" spans="1:7">
      <c r="A143" s="3"/>
      <c r="B143" s="3"/>
      <c r="C143" s="58"/>
      <c r="D143" s="58"/>
      <c r="E143" s="58"/>
      <c r="F143" s="58"/>
      <c r="G143" s="4"/>
    </row>
    <row r="144" spans="1:7">
      <c r="A144" s="31" t="str">
        <f>cfg!$H$58</f>
        <v>Póquer Torneo</v>
      </c>
      <c r="B144" s="32"/>
      <c r="C144" s="21" t="str">
        <f>cfg!$X$17</f>
        <v>Enero</v>
      </c>
      <c r="D144" s="21" t="str">
        <f>cfg!$X$18</f>
        <v>Febrero</v>
      </c>
      <c r="E144" s="22" t="str">
        <f>cfg!$X$19</f>
        <v>Marzo</v>
      </c>
      <c r="F144" s="21" t="str">
        <f>cfg!$H$48</f>
        <v>Total trimestre</v>
      </c>
      <c r="G144" s="4"/>
    </row>
    <row r="145" spans="1:7">
      <c r="A145" s="13" t="str">
        <f>cfg!$H$245</f>
        <v>Participación</v>
      </c>
      <c r="B145" s="33"/>
      <c r="C145" s="41">
        <f>SUM(C146:C146)</f>
        <v>0</v>
      </c>
      <c r="D145" s="41">
        <f>SUM(D146:D146)</f>
        <v>0</v>
      </c>
      <c r="E145" s="41">
        <f>SUM(E146:E146)</f>
        <v>0</v>
      </c>
      <c r="F145" s="41">
        <f t="shared" ref="F145:F150" si="15">SUM(C145:E145)</f>
        <v>0</v>
      </c>
      <c r="G145" s="4"/>
    </row>
    <row r="146" spans="1:7">
      <c r="A146" s="34"/>
      <c r="B146" s="4" t="str">
        <f>cfg!$H$161</f>
        <v>España</v>
      </c>
      <c r="C146" s="42"/>
      <c r="D146" s="43"/>
      <c r="E146" s="43"/>
      <c r="F146" s="44">
        <f t="shared" si="15"/>
        <v>0</v>
      </c>
      <c r="G146" s="4"/>
    </row>
    <row r="147" spans="1:7">
      <c r="A147" s="13" t="str">
        <f>cfg!$H$157</f>
        <v>Premios</v>
      </c>
      <c r="B147" s="33"/>
      <c r="C147" s="41">
        <f>SUM(C148:C148)</f>
        <v>0</v>
      </c>
      <c r="D147" s="41">
        <f>SUM(D148:D148)</f>
        <v>0</v>
      </c>
      <c r="E147" s="41">
        <f>SUM(E148:E148)</f>
        <v>0</v>
      </c>
      <c r="F147" s="41">
        <f t="shared" si="15"/>
        <v>0</v>
      </c>
      <c r="G147" s="4"/>
    </row>
    <row r="148" spans="1:7">
      <c r="A148" s="34"/>
      <c r="B148" s="4" t="str">
        <f>cfg!$H$161</f>
        <v>España</v>
      </c>
      <c r="C148" s="42"/>
      <c r="D148" s="43"/>
      <c r="E148" s="43"/>
      <c r="F148" s="44">
        <f t="shared" si="15"/>
        <v>0</v>
      </c>
      <c r="G148" s="4"/>
    </row>
    <row r="149" spans="1:7">
      <c r="A149" s="13" t="str">
        <f>cfg!$H$158</f>
        <v>Comisiones</v>
      </c>
      <c r="B149" s="33"/>
      <c r="C149" s="41">
        <f>SUM(C150:C150)</f>
        <v>0</v>
      </c>
      <c r="D149" s="41">
        <f>SUM(D150:D150)</f>
        <v>0</v>
      </c>
      <c r="E149" s="41">
        <f>SUM(E150:E150)</f>
        <v>0</v>
      </c>
      <c r="F149" s="41">
        <f t="shared" si="15"/>
        <v>0</v>
      </c>
      <c r="G149" s="4"/>
    </row>
    <row r="150" spans="1:7">
      <c r="A150" s="34"/>
      <c r="B150" s="4" t="str">
        <f>cfg!$H$161</f>
        <v>España</v>
      </c>
      <c r="C150" s="42"/>
      <c r="D150" s="43"/>
      <c r="E150" s="43"/>
      <c r="F150" s="44">
        <f t="shared" si="15"/>
        <v>0</v>
      </c>
      <c r="G150" s="4"/>
    </row>
    <row r="151" spans="1:7">
      <c r="A151" s="13" t="str">
        <f>cfg!H$247</f>
        <v xml:space="preserve">Saldo Inicial de Participación en Torneos pendientes de Celebración </v>
      </c>
      <c r="B151" s="33"/>
      <c r="C151" s="41">
        <f>SUM(C152:C152)</f>
        <v>0</v>
      </c>
      <c r="D151" s="41">
        <f>SUM(D152:D152)</f>
        <v>0</v>
      </c>
      <c r="E151" s="41">
        <f>SUM(E152:E152)</f>
        <v>0</v>
      </c>
      <c r="F151" s="41">
        <f>C151</f>
        <v>0</v>
      </c>
      <c r="G151" s="4"/>
    </row>
    <row r="152" spans="1:7">
      <c r="A152" s="34"/>
      <c r="B152" s="4" t="str">
        <f>cfg!$H$161</f>
        <v>España</v>
      </c>
      <c r="C152" s="42"/>
      <c r="D152" s="43"/>
      <c r="E152" s="43"/>
      <c r="F152" s="44">
        <f>C152</f>
        <v>0</v>
      </c>
      <c r="G152" s="4"/>
    </row>
    <row r="153" spans="1:7">
      <c r="A153" s="13" t="str">
        <f>cfg!$H$248</f>
        <v>Saldo final de Participación en Torneos pendientes de Celebración</v>
      </c>
      <c r="B153" s="33"/>
      <c r="C153" s="41">
        <f>SUM(C154)</f>
        <v>0</v>
      </c>
      <c r="D153" s="41">
        <f>SUM(D154)</f>
        <v>0</v>
      </c>
      <c r="E153" s="41">
        <f>SUM(E154)</f>
        <v>0</v>
      </c>
      <c r="F153" s="41">
        <f>E153</f>
        <v>0</v>
      </c>
      <c r="G153" s="4"/>
    </row>
    <row r="154" spans="1:7">
      <c r="A154" s="34"/>
      <c r="B154" s="4" t="str">
        <f>cfg!$H$161</f>
        <v>España</v>
      </c>
      <c r="C154" s="42"/>
      <c r="D154" s="43"/>
      <c r="E154" s="43"/>
      <c r="F154" s="44">
        <f>E154</f>
        <v>0</v>
      </c>
      <c r="G154" s="4"/>
    </row>
    <row r="155" spans="1:7">
      <c r="A155" s="13" t="str">
        <f>cfg!H$246</f>
        <v>Contribuciones a premios del operador</v>
      </c>
      <c r="B155" s="33"/>
      <c r="C155" s="41">
        <f>SUM(C156)</f>
        <v>0</v>
      </c>
      <c r="D155" s="41">
        <f>SUM(D156)</f>
        <v>0</v>
      </c>
      <c r="E155" s="41">
        <f>SUM(E156)</f>
        <v>0</v>
      </c>
      <c r="F155" s="41">
        <f>SUM(C155:E155)</f>
        <v>0</v>
      </c>
      <c r="G155" s="4"/>
    </row>
    <row r="156" spans="1:7">
      <c r="A156" s="59"/>
      <c r="B156" s="11" t="str">
        <f>cfg!$H$161</f>
        <v>España</v>
      </c>
      <c r="C156" s="60"/>
      <c r="D156" s="61"/>
      <c r="E156" s="61"/>
      <c r="F156" s="62">
        <f>SUM(C156:E156)</f>
        <v>0</v>
      </c>
      <c r="G156" s="4"/>
    </row>
    <row r="157" spans="1:7" hidden="1">
      <c r="A157" s="4"/>
      <c r="B157" s="4"/>
      <c r="C157" s="74"/>
      <c r="D157" s="74"/>
      <c r="E157" s="74"/>
      <c r="F157" s="84"/>
      <c r="G157" s="4"/>
    </row>
    <row r="158" spans="1:7">
      <c r="A158" s="3"/>
      <c r="B158" s="3"/>
      <c r="C158" s="52">
        <f>C6</f>
        <v>1</v>
      </c>
      <c r="D158" s="52">
        <f>D6</f>
        <v>2</v>
      </c>
      <c r="E158" s="52">
        <f>E6</f>
        <v>3</v>
      </c>
      <c r="F158" s="58"/>
      <c r="G158" s="4"/>
    </row>
    <row r="159" spans="1:7" ht="15.75">
      <c r="A159" s="38" t="str">
        <f>cfg!$H$196</f>
        <v>PARTIDAS VIVAS Y BOTES</v>
      </c>
      <c r="B159" s="16"/>
      <c r="C159" s="52" t="s">
        <v>625</v>
      </c>
      <c r="D159" s="52" t="s">
        <v>625</v>
      </c>
      <c r="E159" s="52" t="s">
        <v>625</v>
      </c>
      <c r="F159" s="52" t="s">
        <v>625</v>
      </c>
      <c r="G159" s="4"/>
    </row>
    <row r="160" spans="1:7">
      <c r="A160" s="31" t="str">
        <f>cfg!$H$152</f>
        <v>Saldo Inicial Apuestas Vivas (19)</v>
      </c>
      <c r="B160" s="32"/>
      <c r="C160" s="21" t="str">
        <f>cfg!$X$17</f>
        <v>Enero</v>
      </c>
      <c r="D160" s="21" t="str">
        <f>cfg!$X$18</f>
        <v>Febrero</v>
      </c>
      <c r="E160" s="22" t="str">
        <f>cfg!$X$19</f>
        <v>Marzo</v>
      </c>
      <c r="F160" s="21" t="str">
        <f>cfg!$H$48</f>
        <v>Total trimestre</v>
      </c>
      <c r="G160" s="4"/>
    </row>
    <row r="161" spans="1:7">
      <c r="A161" s="13" t="str">
        <f>cfg!$H$49</f>
        <v>Apuestas de contrapartida</v>
      </c>
      <c r="B161" s="33"/>
      <c r="C161" s="41">
        <f>SUM(C162:C164)</f>
        <v>0</v>
      </c>
      <c r="D161" s="41">
        <f>SUM(D162:D164)</f>
        <v>0</v>
      </c>
      <c r="E161" s="41">
        <f>SUM(E162:E164)</f>
        <v>0</v>
      </c>
      <c r="F161" s="41">
        <f>C161</f>
        <v>0</v>
      </c>
      <c r="G161" s="4"/>
    </row>
    <row r="162" spans="1:7">
      <c r="A162" s="34"/>
      <c r="B162" s="4" t="str">
        <f>cfg!$H$137</f>
        <v xml:space="preserve">Apuestas deportivas convencionales </v>
      </c>
      <c r="C162" s="42"/>
      <c r="D162" s="43"/>
      <c r="E162" s="43"/>
      <c r="F162" s="44">
        <f>C162</f>
        <v>0</v>
      </c>
      <c r="G162" s="4"/>
    </row>
    <row r="163" spans="1:7">
      <c r="A163" s="34"/>
      <c r="B163" s="4" t="str">
        <f>cfg!$H$51</f>
        <v>Apuestas hípicas</v>
      </c>
      <c r="C163" s="42"/>
      <c r="D163" s="43"/>
      <c r="E163" s="43"/>
      <c r="F163" s="44">
        <f t="shared" ref="F163:F164" si="16">C163</f>
        <v>0</v>
      </c>
      <c r="G163" s="4"/>
    </row>
    <row r="164" spans="1:7">
      <c r="A164" s="34"/>
      <c r="B164" s="4" t="str">
        <f>cfg!$H$52</f>
        <v>Otras apuestas</v>
      </c>
      <c r="C164" s="42"/>
      <c r="D164" s="43"/>
      <c r="E164" s="43"/>
      <c r="F164" s="44">
        <f t="shared" si="16"/>
        <v>0</v>
      </c>
      <c r="G164" s="4"/>
    </row>
    <row r="165" spans="1:7">
      <c r="A165" s="13" t="str">
        <f>cfg!H53</f>
        <v>Apuestas mutuas</v>
      </c>
      <c r="B165" s="33"/>
      <c r="C165" s="41">
        <f>SUM(C166:C167)</f>
        <v>0</v>
      </c>
      <c r="D165" s="41">
        <f>SUM(D166:D167)</f>
        <v>0</v>
      </c>
      <c r="E165" s="41">
        <f>SUM(E166:E167)</f>
        <v>0</v>
      </c>
      <c r="F165" s="41">
        <f>C165</f>
        <v>0</v>
      </c>
      <c r="G165" s="4"/>
    </row>
    <row r="166" spans="1:7">
      <c r="A166" s="34"/>
      <c r="B166" s="4" t="str">
        <f>cfg!$H$54</f>
        <v>Apuestas deportivas</v>
      </c>
      <c r="C166" s="42"/>
      <c r="D166" s="43"/>
      <c r="E166" s="43"/>
      <c r="F166" s="44">
        <f>C166</f>
        <v>0</v>
      </c>
      <c r="G166" s="4"/>
    </row>
    <row r="167" spans="1:7">
      <c r="A167" s="34"/>
      <c r="B167" s="4" t="str">
        <f>cfg!$H$55</f>
        <v>Apuestas hípicas</v>
      </c>
      <c r="C167" s="42"/>
      <c r="D167" s="43"/>
      <c r="E167" s="43"/>
      <c r="F167" s="44">
        <f>C167</f>
        <v>0</v>
      </c>
      <c r="G167" s="4"/>
    </row>
    <row r="168" spans="1:7">
      <c r="A168" s="13" t="str">
        <f>cfg!$H$140</f>
        <v>Apuestas cruzadas</v>
      </c>
      <c r="B168" s="33"/>
      <c r="C168" s="41">
        <f>SUM(C169:C171)</f>
        <v>0</v>
      </c>
      <c r="D168" s="41">
        <f>SUM(D169:D171)</f>
        <v>0</v>
      </c>
      <c r="E168" s="41">
        <f>SUM(E169:E171)</f>
        <v>0</v>
      </c>
      <c r="F168" s="41">
        <f>C168</f>
        <v>0</v>
      </c>
      <c r="G168" s="4"/>
    </row>
    <row r="169" spans="1:7">
      <c r="A169" s="34"/>
      <c r="B169" s="4" t="str">
        <f>cfg!$H$137</f>
        <v xml:space="preserve">Apuestas deportivas convencionales </v>
      </c>
      <c r="C169" s="42"/>
      <c r="D169" s="43"/>
      <c r="E169" s="43"/>
      <c r="F169" s="44">
        <f>C169</f>
        <v>0</v>
      </c>
      <c r="G169" s="3"/>
    </row>
    <row r="170" spans="1:7">
      <c r="A170" s="34"/>
      <c r="B170" s="4" t="str">
        <f>cfg!$H$51</f>
        <v>Apuestas hípicas</v>
      </c>
      <c r="C170" s="42"/>
      <c r="D170" s="43"/>
      <c r="E170" s="43"/>
      <c r="F170" s="44">
        <f t="shared" ref="F170:F171" si="17">C170</f>
        <v>0</v>
      </c>
      <c r="G170" s="4"/>
    </row>
    <row r="171" spans="1:7">
      <c r="A171" s="34"/>
      <c r="B171" s="4" t="str">
        <f>cfg!$H$52</f>
        <v>Otras apuestas</v>
      </c>
      <c r="C171" s="42"/>
      <c r="D171" s="43"/>
      <c r="E171" s="43"/>
      <c r="F171" s="44">
        <f t="shared" si="17"/>
        <v>0</v>
      </c>
      <c r="G171" s="4"/>
    </row>
    <row r="172" spans="1:7">
      <c r="A172" s="13" t="str">
        <f>cfg!$H$68</f>
        <v>Total</v>
      </c>
      <c r="B172" s="33"/>
      <c r="C172" s="41">
        <f>+C161+C165+C168</f>
        <v>0</v>
      </c>
      <c r="D172" s="41">
        <f>+D161+D165+D168</f>
        <v>0</v>
      </c>
      <c r="E172" s="41">
        <f>+E161+E165+E168</f>
        <v>0</v>
      </c>
      <c r="F172" s="41">
        <f>+F161+F165+F168</f>
        <v>0</v>
      </c>
      <c r="G172" s="4"/>
    </row>
    <row r="173" spans="1:7">
      <c r="A173" s="3"/>
      <c r="B173" s="3"/>
      <c r="C173" s="52">
        <f>C6</f>
        <v>1</v>
      </c>
      <c r="D173" s="52">
        <f>D6</f>
        <v>2</v>
      </c>
      <c r="E173" s="52">
        <f>E6</f>
        <v>3</v>
      </c>
      <c r="F173" s="58"/>
      <c r="G173" s="3"/>
    </row>
    <row r="174" spans="1:7">
      <c r="A174" s="3"/>
      <c r="B174" s="3"/>
      <c r="C174" s="52" t="s">
        <v>626</v>
      </c>
      <c r="D174" s="52" t="s">
        <v>626</v>
      </c>
      <c r="E174" s="52" t="s">
        <v>626</v>
      </c>
      <c r="F174" s="58"/>
      <c r="G174" s="4"/>
    </row>
    <row r="175" spans="1:7">
      <c r="A175" s="31" t="str">
        <f>cfg!$H$153</f>
        <v>Saldo final Apuestas Vivas (20)</v>
      </c>
      <c r="B175" s="32"/>
      <c r="C175" s="21" t="str">
        <f>cfg!X17</f>
        <v>Enero</v>
      </c>
      <c r="D175" s="21" t="str">
        <f>cfg!$X$18</f>
        <v>Febrero</v>
      </c>
      <c r="E175" s="22" t="str">
        <f>cfg!$X$19</f>
        <v>Marzo</v>
      </c>
      <c r="F175" s="21" t="str">
        <f>cfg!H48</f>
        <v>Total trimestre</v>
      </c>
      <c r="G175" s="4"/>
    </row>
    <row r="176" spans="1:7">
      <c r="A176" s="13" t="str">
        <f>cfg!$H$49</f>
        <v>Apuestas de contrapartida</v>
      </c>
      <c r="B176" s="33"/>
      <c r="C176" s="41">
        <f>SUM(C177:C179)</f>
        <v>0</v>
      </c>
      <c r="D176" s="41">
        <f>SUM(D177:D179)</f>
        <v>0</v>
      </c>
      <c r="E176" s="41">
        <f>SUM(E177:E179)</f>
        <v>0</v>
      </c>
      <c r="F176" s="41">
        <f>E176</f>
        <v>0</v>
      </c>
      <c r="G176" s="3"/>
    </row>
    <row r="177" spans="1:7">
      <c r="A177" s="34"/>
      <c r="B177" s="4" t="str">
        <f>cfg!$H$137</f>
        <v xml:space="preserve">Apuestas deportivas convencionales </v>
      </c>
      <c r="C177" s="42"/>
      <c r="D177" s="43"/>
      <c r="E177" s="43"/>
      <c r="F177" s="44">
        <f>E177</f>
        <v>0</v>
      </c>
      <c r="G177" s="4"/>
    </row>
    <row r="178" spans="1:7">
      <c r="A178" s="34"/>
      <c r="B178" s="4" t="str">
        <f>cfg!H51</f>
        <v>Apuestas hípicas</v>
      </c>
      <c r="C178" s="42"/>
      <c r="D178" s="43"/>
      <c r="E178" s="43"/>
      <c r="F178" s="44">
        <f t="shared" ref="F178:F179" si="18">E178</f>
        <v>0</v>
      </c>
      <c r="G178" s="4"/>
    </row>
    <row r="179" spans="1:7">
      <c r="A179" s="34"/>
      <c r="B179" s="4" t="str">
        <f>cfg!H52</f>
        <v>Otras apuestas</v>
      </c>
      <c r="C179" s="42"/>
      <c r="D179" s="43"/>
      <c r="E179" s="43"/>
      <c r="F179" s="44">
        <f t="shared" si="18"/>
        <v>0</v>
      </c>
      <c r="G179" s="4"/>
    </row>
    <row r="180" spans="1:7">
      <c r="A180" s="13" t="str">
        <f>cfg!H53</f>
        <v>Apuestas mutuas</v>
      </c>
      <c r="B180" s="33"/>
      <c r="C180" s="41">
        <f>SUM(C181:C182)</f>
        <v>0</v>
      </c>
      <c r="D180" s="41">
        <f>SUM(D181:D182)</f>
        <v>0</v>
      </c>
      <c r="E180" s="41">
        <f>SUM(E181:E182)</f>
        <v>0</v>
      </c>
      <c r="F180" s="41">
        <f>E180</f>
        <v>0</v>
      </c>
      <c r="G180" s="4"/>
    </row>
    <row r="181" spans="1:7">
      <c r="A181" s="34"/>
      <c r="B181" s="4" t="str">
        <f>cfg!H54</f>
        <v>Apuestas deportivas</v>
      </c>
      <c r="C181" s="42"/>
      <c r="D181" s="43"/>
      <c r="E181" s="43"/>
      <c r="F181" s="44">
        <f>E181</f>
        <v>0</v>
      </c>
      <c r="G181" s="4"/>
    </row>
    <row r="182" spans="1:7">
      <c r="A182" s="34"/>
      <c r="B182" s="4" t="str">
        <f>cfg!H55</f>
        <v>Apuestas hípicas</v>
      </c>
      <c r="C182" s="42"/>
      <c r="D182" s="43"/>
      <c r="E182" s="43"/>
      <c r="F182" s="44">
        <f>E182</f>
        <v>0</v>
      </c>
      <c r="G182" s="4"/>
    </row>
    <row r="183" spans="1:7">
      <c r="A183" s="13" t="str">
        <f>cfg!H140</f>
        <v>Apuestas cruzadas</v>
      </c>
      <c r="B183" s="33"/>
      <c r="C183" s="41">
        <f>SUM(C184:C186)</f>
        <v>0</v>
      </c>
      <c r="D183" s="41">
        <f>SUM(D184:D186)</f>
        <v>0</v>
      </c>
      <c r="E183" s="41">
        <f>SUM(E184:E186)</f>
        <v>0</v>
      </c>
      <c r="F183" s="41">
        <f>E183</f>
        <v>0</v>
      </c>
      <c r="G183" s="4"/>
    </row>
    <row r="184" spans="1:7">
      <c r="A184" s="34"/>
      <c r="B184" s="4" t="str">
        <f>cfg!H137</f>
        <v xml:space="preserve">Apuestas deportivas convencionales </v>
      </c>
      <c r="C184" s="42"/>
      <c r="D184" s="43"/>
      <c r="E184" s="43"/>
      <c r="F184" s="44">
        <f>E184</f>
        <v>0</v>
      </c>
      <c r="G184" s="4"/>
    </row>
    <row r="185" spans="1:7">
      <c r="A185" s="34"/>
      <c r="B185" s="4" t="str">
        <f>cfg!H51</f>
        <v>Apuestas hípicas</v>
      </c>
      <c r="C185" s="42"/>
      <c r="D185" s="43"/>
      <c r="E185" s="43"/>
      <c r="F185" s="44">
        <f t="shared" ref="F185:F186" si="19">E185</f>
        <v>0</v>
      </c>
      <c r="G185" s="4"/>
    </row>
    <row r="186" spans="1:7">
      <c r="A186" s="34"/>
      <c r="B186" s="4" t="str">
        <f>cfg!H52</f>
        <v>Otras apuestas</v>
      </c>
      <c r="C186" s="42"/>
      <c r="D186" s="43"/>
      <c r="E186" s="43"/>
      <c r="F186" s="44">
        <f t="shared" si="19"/>
        <v>0</v>
      </c>
      <c r="G186" s="4"/>
    </row>
    <row r="187" spans="1:7">
      <c r="A187" s="13" t="str">
        <f>cfg!H68</f>
        <v>Total</v>
      </c>
      <c r="B187" s="33"/>
      <c r="C187" s="41">
        <f>+C176+C180+C183</f>
        <v>0</v>
      </c>
      <c r="D187" s="41">
        <f>+D176+D180+D183</f>
        <v>0</v>
      </c>
      <c r="E187" s="41">
        <f>+E176+E180+E183</f>
        <v>0</v>
      </c>
      <c r="F187" s="41">
        <f>+F176+F180+F183</f>
        <v>0</v>
      </c>
      <c r="G187" s="4"/>
    </row>
    <row r="188" spans="1:7">
      <c r="A188" s="3"/>
      <c r="B188" s="3"/>
      <c r="C188" s="52">
        <f>C6</f>
        <v>1</v>
      </c>
      <c r="D188" s="52">
        <f>D6</f>
        <v>2</v>
      </c>
      <c r="E188" s="52">
        <f>E6</f>
        <v>3</v>
      </c>
      <c r="F188" s="58"/>
      <c r="G188" s="4"/>
    </row>
    <row r="189" spans="1:7">
      <c r="A189" s="3"/>
      <c r="B189" s="3"/>
      <c r="C189" s="52" t="s">
        <v>627</v>
      </c>
      <c r="D189" s="52" t="s">
        <v>627</v>
      </c>
      <c r="E189" s="52" t="s">
        <v>627</v>
      </c>
      <c r="F189" s="52" t="s">
        <v>627</v>
      </c>
      <c r="G189" s="4"/>
    </row>
    <row r="190" spans="1:7">
      <c r="A190" s="31" t="str">
        <f>cfg!$H$154</f>
        <v>Saldo Inicial Botes (21)</v>
      </c>
      <c r="B190" s="32"/>
      <c r="C190" s="21" t="str">
        <f>cfg!$X$17</f>
        <v>Enero</v>
      </c>
      <c r="D190" s="21" t="str">
        <f>cfg!$X$18</f>
        <v>Febrero</v>
      </c>
      <c r="E190" s="22" t="str">
        <f>cfg!$X$19</f>
        <v>Marzo</v>
      </c>
      <c r="F190" s="21" t="str">
        <f>cfg!$H$48</f>
        <v>Total trimestre</v>
      </c>
      <c r="G190" s="4"/>
    </row>
    <row r="191" spans="1:7">
      <c r="A191" s="13" t="str">
        <f>cfg!$H$53</f>
        <v>Apuestas mutuas</v>
      </c>
      <c r="B191" s="33"/>
      <c r="C191" s="41">
        <f>SUM(C192:C193)</f>
        <v>0</v>
      </c>
      <c r="D191" s="41">
        <f>SUM(D192:D193)</f>
        <v>0</v>
      </c>
      <c r="E191" s="41">
        <f>SUM(E192:E193)</f>
        <v>0</v>
      </c>
      <c r="F191" s="41">
        <f t="shared" ref="F191:F197" si="20">C191</f>
        <v>0</v>
      </c>
      <c r="G191" s="4"/>
    </row>
    <row r="192" spans="1:7">
      <c r="A192" s="34"/>
      <c r="B192" s="4" t="str">
        <f>cfg!$H$54</f>
        <v>Apuestas deportivas</v>
      </c>
      <c r="C192" s="42"/>
      <c r="D192" s="43"/>
      <c r="E192" s="43"/>
      <c r="F192" s="44">
        <f t="shared" si="20"/>
        <v>0</v>
      </c>
      <c r="G192" s="4"/>
    </row>
    <row r="193" spans="1:7">
      <c r="A193" s="34"/>
      <c r="B193" s="4" t="str">
        <f>cfg!$H$55</f>
        <v>Apuestas hípicas</v>
      </c>
      <c r="C193" s="42"/>
      <c r="D193" s="43"/>
      <c r="E193" s="43"/>
      <c r="F193" s="44">
        <f t="shared" si="20"/>
        <v>0</v>
      </c>
      <c r="G193" s="4"/>
    </row>
    <row r="194" spans="1:7">
      <c r="A194" s="13" t="str">
        <f>cfg!$H$59</f>
        <v>Casino</v>
      </c>
      <c r="B194" s="33"/>
      <c r="C194" s="41">
        <f>SUM(C195:C195)</f>
        <v>0</v>
      </c>
      <c r="D194" s="41">
        <f>SUM(D195:D195)</f>
        <v>0</v>
      </c>
      <c r="E194" s="41">
        <f>SUM(E195:E195)</f>
        <v>0</v>
      </c>
      <c r="F194" s="41">
        <f t="shared" si="20"/>
        <v>0</v>
      </c>
      <c r="G194" s="4"/>
    </row>
    <row r="195" spans="1:7">
      <c r="A195" s="34"/>
      <c r="B195" s="4" t="str">
        <f>cfg!$H$139</f>
        <v>Máquinas de azar</v>
      </c>
      <c r="C195" s="42"/>
      <c r="D195" s="43"/>
      <c r="E195" s="43"/>
      <c r="F195" s="44">
        <f t="shared" si="20"/>
        <v>0</v>
      </c>
      <c r="G195" s="4"/>
    </row>
    <row r="196" spans="1:7">
      <c r="A196" s="13" t="str">
        <f>cfg!$H$64</f>
        <v>Bingo</v>
      </c>
      <c r="B196" s="33"/>
      <c r="C196" s="41">
        <f>SUM(C197:C197)</f>
        <v>0</v>
      </c>
      <c r="D196" s="41">
        <f>SUM(D197:D197)</f>
        <v>0</v>
      </c>
      <c r="E196" s="41">
        <f>SUM(E197:E197)</f>
        <v>0</v>
      </c>
      <c r="F196" s="41">
        <f t="shared" si="20"/>
        <v>0</v>
      </c>
      <c r="G196" s="4"/>
    </row>
    <row r="197" spans="1:7">
      <c r="A197" s="34"/>
      <c r="B197" s="4" t="str">
        <f>cfg!$H$65</f>
        <v>Bingo</v>
      </c>
      <c r="C197" s="42"/>
      <c r="D197" s="43"/>
      <c r="E197" s="43"/>
      <c r="F197" s="44">
        <f t="shared" si="20"/>
        <v>0</v>
      </c>
      <c r="G197" s="4"/>
    </row>
    <row r="198" spans="1:7">
      <c r="A198" s="13" t="str">
        <f>cfg!$H$68</f>
        <v>Total</v>
      </c>
      <c r="B198" s="33"/>
      <c r="C198" s="41">
        <f>+C191+C194+C196</f>
        <v>0</v>
      </c>
      <c r="D198" s="41">
        <f>+D191+D194+D196</f>
        <v>0</v>
      </c>
      <c r="E198" s="41">
        <f>+E191+E194+E196</f>
        <v>0</v>
      </c>
      <c r="F198" s="41">
        <f>+F191+F194+F196</f>
        <v>0</v>
      </c>
      <c r="G198" s="4"/>
    </row>
    <row r="199" spans="1:7">
      <c r="A199" s="3"/>
      <c r="B199" s="3"/>
      <c r="C199" s="52">
        <f>C6</f>
        <v>1</v>
      </c>
      <c r="D199" s="52">
        <f>D6</f>
        <v>2</v>
      </c>
      <c r="E199" s="52">
        <f>E6</f>
        <v>3</v>
      </c>
      <c r="F199" s="58"/>
      <c r="G199" s="4"/>
    </row>
    <row r="200" spans="1:7">
      <c r="A200" s="3"/>
      <c r="B200" s="3"/>
      <c r="C200" s="52" t="s">
        <v>628</v>
      </c>
      <c r="D200" s="52" t="s">
        <v>628</v>
      </c>
      <c r="E200" s="52" t="s">
        <v>628</v>
      </c>
      <c r="F200" s="58"/>
      <c r="G200" s="4"/>
    </row>
    <row r="201" spans="1:7">
      <c r="A201" s="31" t="str">
        <f>cfg!$H$155</f>
        <v>Saldo Final Botes (22)</v>
      </c>
      <c r="B201" s="32"/>
      <c r="C201" s="21" t="str">
        <f>cfg!$X$17</f>
        <v>Enero</v>
      </c>
      <c r="D201" s="21" t="str">
        <f>cfg!$X$18</f>
        <v>Febrero</v>
      </c>
      <c r="E201" s="22" t="str">
        <f>cfg!$X$19</f>
        <v>Marzo</v>
      </c>
      <c r="F201" s="21" t="str">
        <f>cfg!$H$48</f>
        <v>Total trimestre</v>
      </c>
      <c r="G201" s="4"/>
    </row>
    <row r="202" spans="1:7">
      <c r="A202" s="13" t="str">
        <f>cfg!$H$53</f>
        <v>Apuestas mutuas</v>
      </c>
      <c r="B202" s="33"/>
      <c r="C202" s="41">
        <f>SUM(C203:C204)</f>
        <v>0</v>
      </c>
      <c r="D202" s="41">
        <f>SUM(D203:D204)</f>
        <v>0</v>
      </c>
      <c r="E202" s="41">
        <f>SUM(E203:E204)</f>
        <v>0</v>
      </c>
      <c r="F202" s="41">
        <f t="shared" ref="F202:F208" si="21">E202</f>
        <v>0</v>
      </c>
      <c r="G202" s="4"/>
    </row>
    <row r="203" spans="1:7">
      <c r="A203" s="34"/>
      <c r="B203" s="4" t="str">
        <f>cfg!$H$54</f>
        <v>Apuestas deportivas</v>
      </c>
      <c r="C203" s="42"/>
      <c r="D203" s="43"/>
      <c r="E203" s="43"/>
      <c r="F203" s="44">
        <f t="shared" si="21"/>
        <v>0</v>
      </c>
      <c r="G203" s="4"/>
    </row>
    <row r="204" spans="1:7">
      <c r="A204" s="34"/>
      <c r="B204" s="4" t="str">
        <f>cfg!H$55</f>
        <v>Apuestas hípicas</v>
      </c>
      <c r="C204" s="42"/>
      <c r="D204" s="43"/>
      <c r="E204" s="43"/>
      <c r="F204" s="44">
        <f t="shared" si="21"/>
        <v>0</v>
      </c>
      <c r="G204" s="4"/>
    </row>
    <row r="205" spans="1:7">
      <c r="A205" s="13" t="str">
        <f>cfg!$H$59</f>
        <v>Casino</v>
      </c>
      <c r="B205" s="33"/>
      <c r="C205" s="41">
        <f>SUM(C206:C206)</f>
        <v>0</v>
      </c>
      <c r="D205" s="41">
        <f>SUM(D206:D206)</f>
        <v>0</v>
      </c>
      <c r="E205" s="41">
        <f>SUM(E206:E206)</f>
        <v>0</v>
      </c>
      <c r="F205" s="41">
        <f t="shared" si="21"/>
        <v>0</v>
      </c>
      <c r="G205" s="4"/>
    </row>
    <row r="206" spans="1:7">
      <c r="A206" s="34"/>
      <c r="B206" s="4" t="str">
        <f>cfg!$H$139</f>
        <v>Máquinas de azar</v>
      </c>
      <c r="C206" s="42"/>
      <c r="D206" s="43"/>
      <c r="E206" s="43"/>
      <c r="F206" s="44">
        <f t="shared" si="21"/>
        <v>0</v>
      </c>
      <c r="G206" s="4"/>
    </row>
    <row r="207" spans="1:7">
      <c r="A207" s="13" t="str">
        <f>cfg!$H$64</f>
        <v>Bingo</v>
      </c>
      <c r="B207" s="33"/>
      <c r="C207" s="41">
        <f>SUM(C208:C208)</f>
        <v>0</v>
      </c>
      <c r="D207" s="41">
        <f>SUM(D208:D208)</f>
        <v>0</v>
      </c>
      <c r="E207" s="41">
        <f>SUM(E208:E208)</f>
        <v>0</v>
      </c>
      <c r="F207" s="41">
        <f t="shared" si="21"/>
        <v>0</v>
      </c>
      <c r="G207" s="4"/>
    </row>
    <row r="208" spans="1:7">
      <c r="A208" s="34"/>
      <c r="B208" s="4" t="str">
        <f>cfg!$H$65</f>
        <v>Bingo</v>
      </c>
      <c r="C208" s="42"/>
      <c r="D208" s="43"/>
      <c r="E208" s="43"/>
      <c r="F208" s="44">
        <f t="shared" si="21"/>
        <v>0</v>
      </c>
      <c r="G208" s="4"/>
    </row>
    <row r="209" spans="1:7">
      <c r="A209" s="13" t="str">
        <f>cfg!$H$68</f>
        <v>Total</v>
      </c>
      <c r="B209" s="33"/>
      <c r="C209" s="41">
        <f>+C202+C205+C207</f>
        <v>0</v>
      </c>
      <c r="D209" s="41">
        <f>+D202+D205+D207</f>
        <v>0</v>
      </c>
      <c r="E209" s="41">
        <f>+E202+E205+E207</f>
        <v>0</v>
      </c>
      <c r="F209" s="41">
        <f>+F202+F205+F207</f>
        <v>0</v>
      </c>
      <c r="G209" s="4"/>
    </row>
    <row r="210" spans="1:7">
      <c r="A210" s="3"/>
      <c r="B210" s="3"/>
      <c r="C210" s="52">
        <f>C6</f>
        <v>1</v>
      </c>
      <c r="D210" s="52">
        <f>D6</f>
        <v>2</v>
      </c>
      <c r="E210" s="52">
        <f>E6</f>
        <v>3</v>
      </c>
      <c r="F210" s="58"/>
      <c r="G210" s="4"/>
    </row>
    <row r="211" spans="1:7">
      <c r="A211" s="3"/>
      <c r="B211" s="3"/>
      <c r="C211" s="52" t="s">
        <v>1226</v>
      </c>
      <c r="D211" s="52" t="s">
        <v>1226</v>
      </c>
      <c r="E211" s="52" t="s">
        <v>1226</v>
      </c>
      <c r="F211" s="58"/>
      <c r="G211" s="4"/>
    </row>
    <row r="212" spans="1:7">
      <c r="A212" s="31" t="str">
        <f>cfg!$H$259</f>
        <v>Botes en red contribuciones (37)</v>
      </c>
      <c r="B212" s="32"/>
      <c r="C212" s="21" t="str">
        <f>cfg!$X$17</f>
        <v>Enero</v>
      </c>
      <c r="D212" s="21" t="str">
        <f>cfg!$X$18</f>
        <v>Febrero</v>
      </c>
      <c r="E212" s="22" t="str">
        <f>cfg!$X$19</f>
        <v>Marzo</v>
      </c>
      <c r="F212" s="21" t="str">
        <f>cfg!$H$48</f>
        <v>Total trimestre</v>
      </c>
      <c r="G212" s="4"/>
    </row>
    <row r="213" spans="1:7">
      <c r="A213" s="13" t="str">
        <f>cfg!$H$260</f>
        <v>Contribuciones a botes en red</v>
      </c>
      <c r="B213" s="33"/>
      <c r="C213" s="41">
        <f>SUM(C214:C214)</f>
        <v>0</v>
      </c>
      <c r="D213" s="41">
        <f t="shared" ref="D213:E213" si="22">SUM(D214:D214)</f>
        <v>0</v>
      </c>
      <c r="E213" s="41">
        <f t="shared" si="22"/>
        <v>0</v>
      </c>
      <c r="F213" s="41">
        <f t="shared" ref="F213:F219" si="23">SUM(C213:E213)</f>
        <v>0</v>
      </c>
      <c r="G213" s="4"/>
    </row>
    <row r="214" spans="1:7">
      <c r="A214" s="59"/>
      <c r="B214" s="11" t="str">
        <f>cfg!$H$139</f>
        <v>Máquinas de azar</v>
      </c>
      <c r="C214" s="60"/>
      <c r="D214" s="61"/>
      <c r="E214" s="61"/>
      <c r="F214" s="98">
        <f t="shared" si="23"/>
        <v>0</v>
      </c>
      <c r="G214" s="4"/>
    </row>
    <row r="215" spans="1:7">
      <c r="A215" s="34"/>
      <c r="B215" s="4"/>
      <c r="C215" s="52">
        <f>C6</f>
        <v>1</v>
      </c>
      <c r="D215" s="52">
        <f>D6</f>
        <v>2</v>
      </c>
      <c r="E215" s="52">
        <f>E6</f>
        <v>3</v>
      </c>
      <c r="F215" s="64"/>
      <c r="G215" s="4"/>
    </row>
    <row r="216" spans="1:7">
      <c r="A216" s="34"/>
      <c r="B216" s="4"/>
      <c r="C216" s="52" t="s">
        <v>1227</v>
      </c>
      <c r="D216" s="52" t="s">
        <v>1227</v>
      </c>
      <c r="E216" s="52" t="s">
        <v>1227</v>
      </c>
      <c r="F216" s="64"/>
      <c r="G216" s="4"/>
    </row>
    <row r="217" spans="1:7">
      <c r="A217" s="31" t="str">
        <f>cfg!$H$262</f>
        <v>Botes en red premios (38)</v>
      </c>
      <c r="B217" s="32"/>
      <c r="C217" s="21" t="str">
        <f>cfg!$X$17</f>
        <v>Enero</v>
      </c>
      <c r="D217" s="21" t="str">
        <f>cfg!$X$18</f>
        <v>Febrero</v>
      </c>
      <c r="E217" s="22" t="str">
        <f>cfg!$X$19</f>
        <v>Marzo</v>
      </c>
      <c r="F217" s="21" t="str">
        <f>cfg!$H$48</f>
        <v>Total trimestre</v>
      </c>
      <c r="G217" s="4"/>
    </row>
    <row r="218" spans="1:7">
      <c r="A218" s="13" t="str">
        <f>cfg!$H$263</f>
        <v>Premios procedentes de botes en red</v>
      </c>
      <c r="B218" s="33"/>
      <c r="C218" s="41">
        <f>SUM(C219:C219)</f>
        <v>0</v>
      </c>
      <c r="D218" s="41">
        <f t="shared" ref="D218:E218" si="24">SUM(D219:D219)</f>
        <v>0</v>
      </c>
      <c r="E218" s="97">
        <f t="shared" si="24"/>
        <v>0</v>
      </c>
      <c r="F218" s="41">
        <f t="shared" si="23"/>
        <v>0</v>
      </c>
      <c r="G218" s="4"/>
    </row>
    <row r="219" spans="1:7">
      <c r="A219" s="95"/>
      <c r="B219" s="96" t="str">
        <f>cfg!$H$139</f>
        <v>Máquinas de azar</v>
      </c>
      <c r="C219" s="60"/>
      <c r="D219" s="61"/>
      <c r="E219" s="61"/>
      <c r="F219" s="41">
        <f t="shared" si="23"/>
        <v>0</v>
      </c>
      <c r="G219" s="4"/>
    </row>
    <row r="220" spans="1:7">
      <c r="A220" s="3"/>
      <c r="B220" s="3"/>
      <c r="C220" s="52"/>
      <c r="D220" s="52"/>
      <c r="E220" s="52"/>
      <c r="F220" s="58"/>
      <c r="G220" s="4"/>
    </row>
    <row r="221" spans="1:7">
      <c r="A221" s="3"/>
      <c r="B221" s="3"/>
      <c r="C221" s="52">
        <f>C6</f>
        <v>1</v>
      </c>
      <c r="D221" s="52">
        <f>D6</f>
        <v>2</v>
      </c>
      <c r="E221" s="52">
        <f>E6</f>
        <v>3</v>
      </c>
      <c r="F221" s="58"/>
      <c r="G221" s="4"/>
    </row>
    <row r="222" spans="1:7" ht="15.75">
      <c r="A222" s="89" t="str">
        <f>cfg!H251</f>
        <v>CONCURSOS. TARIFICACIÓN ADICIONAL</v>
      </c>
      <c r="B222" s="33"/>
      <c r="C222" s="52" t="s">
        <v>1196</v>
      </c>
      <c r="D222" s="52" t="s">
        <v>1196</v>
      </c>
      <c r="E222" s="52" t="s">
        <v>1196</v>
      </c>
      <c r="F222" s="58"/>
      <c r="G222" s="4"/>
    </row>
    <row r="223" spans="1:7">
      <c r="A223" s="31" t="str">
        <f>cfg!E254</f>
        <v>Concursos. Tarificación adicional</v>
      </c>
      <c r="B223" s="90"/>
      <c r="C223" s="21" t="str">
        <f>cfg!$X$17</f>
        <v>Enero</v>
      </c>
      <c r="D223" s="21" t="str">
        <f>cfg!$X$18</f>
        <v>Febrero</v>
      </c>
      <c r="E223" s="22" t="str">
        <f>cfg!$X$19</f>
        <v>Marzo</v>
      </c>
      <c r="F223" s="21" t="str">
        <f>cfg!$H$48</f>
        <v>Total trimestre</v>
      </c>
      <c r="G223" s="4"/>
    </row>
    <row r="224" spans="1:7">
      <c r="A224" s="33" t="str">
        <f>cfg!H41</f>
        <v>Concursos</v>
      </c>
      <c r="B224" s="88"/>
      <c r="C224" s="41">
        <f>SUM(C225:C226)</f>
        <v>0</v>
      </c>
      <c r="D224" s="41">
        <f>SUM(D225:D226)</f>
        <v>0</v>
      </c>
      <c r="E224" s="41">
        <f>SUM(E225:E226)</f>
        <v>0</v>
      </c>
      <c r="F224" s="41">
        <f t="shared" ref="F224:F226" si="25">E224</f>
        <v>0</v>
      </c>
      <c r="G224" s="4"/>
    </row>
    <row r="225" spans="1:7" ht="24">
      <c r="A225" s="3"/>
      <c r="B225" s="93" t="str">
        <f>cfg!H252</f>
        <v>Coste de llamada/mensaje de acuerdo con valor mercado (35)</v>
      </c>
      <c r="C225" s="42"/>
      <c r="D225" s="43"/>
      <c r="E225" s="43"/>
      <c r="F225" s="44">
        <f t="shared" si="25"/>
        <v>0</v>
      </c>
      <c r="G225" s="4"/>
    </row>
    <row r="226" spans="1:7">
      <c r="A226" s="33"/>
      <c r="B226" s="91" t="str">
        <f>cfg!H253</f>
        <v>Coste tarificación adicional (36)</v>
      </c>
      <c r="C226" s="45"/>
      <c r="D226" s="47"/>
      <c r="E226" s="47"/>
      <c r="F226" s="46">
        <f t="shared" si="25"/>
        <v>0</v>
      </c>
      <c r="G226" s="4"/>
    </row>
    <row r="227" spans="1:7">
      <c r="A227" s="3"/>
      <c r="B227" s="3"/>
      <c r="C227" s="84"/>
      <c r="D227" s="84"/>
      <c r="E227" s="84"/>
      <c r="F227" s="84"/>
      <c r="G227" s="4"/>
    </row>
    <row r="228" spans="1:7">
      <c r="A228" s="3"/>
      <c r="B228" s="3"/>
      <c r="C228" s="84"/>
      <c r="D228" s="84"/>
      <c r="E228" s="84"/>
      <c r="F228" s="84"/>
      <c r="G228" s="4"/>
    </row>
    <row r="229" spans="1:7">
      <c r="A229" s="3"/>
      <c r="B229" s="3"/>
      <c r="C229" s="52">
        <f>C6</f>
        <v>1</v>
      </c>
      <c r="D229" s="52">
        <f>D6</f>
        <v>2</v>
      </c>
      <c r="E229" s="52">
        <f>E6</f>
        <v>3</v>
      </c>
      <c r="F229" s="58"/>
      <c r="G229" s="4"/>
    </row>
    <row r="230" spans="1:7" ht="15.75">
      <c r="A230" s="38" t="str">
        <f>cfg!$H$197</f>
        <v>COSTE DE BONOS NO LIBERADOS EN PREMIOS</v>
      </c>
      <c r="B230" s="3"/>
      <c r="C230" s="52" t="s">
        <v>629</v>
      </c>
      <c r="D230" s="52" t="s">
        <v>629</v>
      </c>
      <c r="E230" s="52" t="s">
        <v>629</v>
      </c>
      <c r="F230" s="3"/>
      <c r="G230" s="4"/>
    </row>
    <row r="231" spans="1:7">
      <c r="A231" s="31" t="str">
        <f>cfg!$H$198</f>
        <v>Coste de Bonos no liberados en premios (23)</v>
      </c>
      <c r="B231" s="32"/>
      <c r="C231" s="21" t="str">
        <f>cfg!$X$17</f>
        <v>Enero</v>
      </c>
      <c r="D231" s="22" t="str">
        <f>cfg!$X$18</f>
        <v>Febrero</v>
      </c>
      <c r="E231" s="22" t="str">
        <f>cfg!$X$19</f>
        <v>Marzo</v>
      </c>
      <c r="F231" s="21" t="str">
        <f>cfg!$H$48</f>
        <v>Total trimestre</v>
      </c>
      <c r="G231" s="4"/>
    </row>
    <row r="232" spans="1:7">
      <c r="A232" s="13" t="str">
        <f>cfg!$H$49</f>
        <v>Apuestas de contrapartida</v>
      </c>
      <c r="B232" s="33"/>
      <c r="C232" s="41">
        <f>SUM(C233:C236)</f>
        <v>0</v>
      </c>
      <c r="D232" s="41">
        <f>SUM(D233:D236)</f>
        <v>0</v>
      </c>
      <c r="E232" s="41">
        <f>SUM(E233:E236)</f>
        <v>0</v>
      </c>
      <c r="F232" s="41">
        <f>SUM(C232:E232)</f>
        <v>0</v>
      </c>
      <c r="G232" s="4"/>
    </row>
    <row r="233" spans="1:7">
      <c r="A233" s="34"/>
      <c r="B233" s="4" t="str">
        <f>cfg!$H$137</f>
        <v xml:space="preserve">Apuestas deportivas convencionales </v>
      </c>
      <c r="C233" s="42"/>
      <c r="D233" s="43"/>
      <c r="E233" s="43"/>
      <c r="F233" s="44">
        <f>SUM(C233:E233)</f>
        <v>0</v>
      </c>
      <c r="G233" s="4"/>
    </row>
    <row r="234" spans="1:7">
      <c r="A234" s="34"/>
      <c r="B234" s="4" t="str">
        <f>cfg!$H$138</f>
        <v>Apuestas deportivas en directo</v>
      </c>
      <c r="C234" s="42"/>
      <c r="D234" s="43"/>
      <c r="E234" s="43"/>
      <c r="F234" s="44">
        <f>SUM(C234:E234)</f>
        <v>0</v>
      </c>
      <c r="G234" s="4"/>
    </row>
    <row r="235" spans="1:7">
      <c r="A235" s="34"/>
      <c r="B235" s="4" t="str">
        <f>cfg!$H$51</f>
        <v>Apuestas hípicas</v>
      </c>
      <c r="C235" s="42"/>
      <c r="D235" s="43"/>
      <c r="E235" s="43"/>
      <c r="F235" s="44">
        <f t="shared" ref="F235:F258" si="26">SUM(C235:E235)</f>
        <v>0</v>
      </c>
      <c r="G235" s="4"/>
    </row>
    <row r="236" spans="1:7">
      <c r="A236" s="34"/>
      <c r="B236" s="4" t="str">
        <f>cfg!$H$52</f>
        <v>Otras apuestas</v>
      </c>
      <c r="C236" s="42"/>
      <c r="D236" s="43"/>
      <c r="E236" s="43"/>
      <c r="F236" s="44">
        <f t="shared" si="26"/>
        <v>0</v>
      </c>
      <c r="G236" s="4"/>
    </row>
    <row r="237" spans="1:7">
      <c r="A237" s="13" t="str">
        <f>cfg!$H$53</f>
        <v>Apuestas mutuas</v>
      </c>
      <c r="B237" s="33"/>
      <c r="C237" s="41">
        <f>SUM(C238:C239)</f>
        <v>0</v>
      </c>
      <c r="D237" s="41">
        <f>SUM(D238:D239)</f>
        <v>0</v>
      </c>
      <c r="E237" s="41">
        <f>SUM(E238:E239)</f>
        <v>0</v>
      </c>
      <c r="F237" s="41">
        <f t="shared" si="26"/>
        <v>0</v>
      </c>
      <c r="G237" s="3"/>
    </row>
    <row r="238" spans="1:7">
      <c r="A238" s="34"/>
      <c r="B238" s="4" t="str">
        <f>cfg!$H$54</f>
        <v>Apuestas deportivas</v>
      </c>
      <c r="C238" s="42"/>
      <c r="D238" s="43"/>
      <c r="E238" s="43"/>
      <c r="F238" s="44">
        <f t="shared" si="26"/>
        <v>0</v>
      </c>
      <c r="G238" s="4"/>
    </row>
    <row r="239" spans="1:7">
      <c r="A239" s="34"/>
      <c r="B239" s="4" t="str">
        <f>cfg!$H$55</f>
        <v>Apuestas hípicas</v>
      </c>
      <c r="C239" s="42"/>
      <c r="D239" s="43"/>
      <c r="E239" s="43"/>
      <c r="F239" s="44">
        <f t="shared" si="26"/>
        <v>0</v>
      </c>
      <c r="G239" s="4"/>
    </row>
    <row r="240" spans="1:7">
      <c r="A240" s="13" t="str">
        <f>cfg!$H$140</f>
        <v>Apuestas cruzadas</v>
      </c>
      <c r="B240" s="33"/>
      <c r="C240" s="41">
        <f>SUM(C241:C244)</f>
        <v>0</v>
      </c>
      <c r="D240" s="41">
        <f>SUM(D241:D244)</f>
        <v>0</v>
      </c>
      <c r="E240" s="41">
        <f>SUM(E241:E244)</f>
        <v>0</v>
      </c>
      <c r="F240" s="41">
        <f t="shared" ref="F240:F247" si="27">SUM(C240:E240)</f>
        <v>0</v>
      </c>
      <c r="G240" s="3"/>
    </row>
    <row r="241" spans="1:7">
      <c r="A241" s="34"/>
      <c r="B241" s="4" t="str">
        <f>cfg!$H$137</f>
        <v xml:space="preserve">Apuestas deportivas convencionales </v>
      </c>
      <c r="C241" s="42"/>
      <c r="D241" s="43"/>
      <c r="E241" s="43"/>
      <c r="F241" s="44">
        <f t="shared" si="27"/>
        <v>0</v>
      </c>
      <c r="G241" s="4"/>
    </row>
    <row r="242" spans="1:7">
      <c r="A242" s="34"/>
      <c r="B242" s="4" t="str">
        <f>cfg!$H$138</f>
        <v>Apuestas deportivas en directo</v>
      </c>
      <c r="C242" s="42"/>
      <c r="D242" s="43"/>
      <c r="E242" s="43"/>
      <c r="F242" s="44">
        <f t="shared" si="27"/>
        <v>0</v>
      </c>
      <c r="G242" s="4"/>
    </row>
    <row r="243" spans="1:7">
      <c r="A243" s="34"/>
      <c r="B243" s="4" t="str">
        <f>cfg!$H$51</f>
        <v>Apuestas hípicas</v>
      </c>
      <c r="C243" s="42"/>
      <c r="D243" s="43"/>
      <c r="E243" s="43"/>
      <c r="F243" s="44">
        <f t="shared" si="27"/>
        <v>0</v>
      </c>
      <c r="G243" s="4"/>
    </row>
    <row r="244" spans="1:7">
      <c r="A244" s="34"/>
      <c r="B244" s="4" t="str">
        <f>cfg!$H$52</f>
        <v>Otras apuestas</v>
      </c>
      <c r="C244" s="42"/>
      <c r="D244" s="43"/>
      <c r="E244" s="43"/>
      <c r="F244" s="44">
        <f t="shared" si="27"/>
        <v>0</v>
      </c>
      <c r="G244" s="4"/>
    </row>
    <row r="245" spans="1:7" s="80" customFormat="1">
      <c r="A245" s="76" t="str">
        <f>cfg!$H$31</f>
        <v>Poker</v>
      </c>
      <c r="B245" s="77"/>
      <c r="C245" s="78">
        <f>SUM(C246:C247)</f>
        <v>0</v>
      </c>
      <c r="D245" s="78">
        <f>SUM(D246:D247)</f>
        <v>0</v>
      </c>
      <c r="E245" s="78">
        <f>SUM(E246:E247)</f>
        <v>0</v>
      </c>
      <c r="F245" s="78">
        <f t="shared" si="27"/>
        <v>0</v>
      </c>
      <c r="G245" s="79"/>
    </row>
    <row r="246" spans="1:7" s="80" customFormat="1">
      <c r="A246" s="81"/>
      <c r="B246" s="82" t="str">
        <f>cfg!$H$33</f>
        <v>Tournaments</v>
      </c>
      <c r="C246" s="42"/>
      <c r="D246" s="42"/>
      <c r="E246" s="42"/>
      <c r="F246" s="83">
        <f t="shared" si="27"/>
        <v>0</v>
      </c>
      <c r="G246" s="82"/>
    </row>
    <row r="247" spans="1:7" s="80" customFormat="1">
      <c r="A247" s="81"/>
      <c r="B247" s="82" t="str">
        <f>cfg!H32</f>
        <v>Cash game</v>
      </c>
      <c r="C247" s="42"/>
      <c r="D247" s="42"/>
      <c r="E247" s="42"/>
      <c r="F247" s="83">
        <f t="shared" si="27"/>
        <v>0</v>
      </c>
      <c r="G247" s="82"/>
    </row>
    <row r="248" spans="1:7">
      <c r="A248" s="13" t="str">
        <f>cfg!$H$59</f>
        <v>Casino</v>
      </c>
      <c r="B248" s="33"/>
      <c r="C248" s="41">
        <f>SUM(C249:C254)</f>
        <v>0</v>
      </c>
      <c r="D248" s="41">
        <f>SUM(D249:D254)</f>
        <v>0</v>
      </c>
      <c r="E248" s="41">
        <f>SUM(E249:E254)</f>
        <v>0</v>
      </c>
      <c r="F248" s="41">
        <f>SUM(C248:E248)</f>
        <v>0</v>
      </c>
      <c r="G248" s="3"/>
    </row>
    <row r="249" spans="1:7">
      <c r="A249" s="34"/>
      <c r="B249" s="4" t="str">
        <f>cfg!$H$139</f>
        <v>Máquinas de azar</v>
      </c>
      <c r="C249" s="42"/>
      <c r="D249" s="42"/>
      <c r="E249" s="42"/>
      <c r="F249" s="44">
        <f t="shared" si="26"/>
        <v>0</v>
      </c>
      <c r="G249" s="4"/>
    </row>
    <row r="250" spans="1:7">
      <c r="A250" s="34"/>
      <c r="B250" s="4" t="str">
        <f>cfg!$H$136</f>
        <v>Ruleta en vivo</v>
      </c>
      <c r="C250" s="42"/>
      <c r="D250" s="42"/>
      <c r="E250" s="42"/>
      <c r="F250" s="44">
        <f>SUM(C250:E250)</f>
        <v>0</v>
      </c>
      <c r="G250" s="4"/>
    </row>
    <row r="251" spans="1:7">
      <c r="A251" s="34"/>
      <c r="B251" s="4" t="str">
        <f>cfg!$H$60</f>
        <v>Ruleta (no en vivo)</v>
      </c>
      <c r="C251" s="42"/>
      <c r="D251" s="42"/>
      <c r="E251" s="42"/>
      <c r="F251" s="44">
        <f t="shared" si="26"/>
        <v>0</v>
      </c>
      <c r="G251" s="4"/>
    </row>
    <row r="252" spans="1:7">
      <c r="A252" s="34"/>
      <c r="B252" s="4" t="str">
        <f>cfg!$H$61</f>
        <v>Punto y Banca</v>
      </c>
      <c r="C252" s="42"/>
      <c r="D252" s="42"/>
      <c r="E252" s="42"/>
      <c r="F252" s="44">
        <f t="shared" si="26"/>
        <v>0</v>
      </c>
      <c r="G252" s="4"/>
    </row>
    <row r="253" spans="1:7">
      <c r="A253" s="34"/>
      <c r="B253" s="4" t="str">
        <f>cfg!$H$62</f>
        <v>Black Jack</v>
      </c>
      <c r="C253" s="42"/>
      <c r="D253" s="42"/>
      <c r="E253" s="42"/>
      <c r="F253" s="44">
        <f t="shared" si="26"/>
        <v>0</v>
      </c>
      <c r="G253" s="4"/>
    </row>
    <row r="254" spans="1:7">
      <c r="A254" s="34"/>
      <c r="B254" s="4" t="str">
        <f>cfg!$H$63</f>
        <v>Juegos complementarios</v>
      </c>
      <c r="C254" s="42"/>
      <c r="D254" s="42"/>
      <c r="E254" s="42"/>
      <c r="F254" s="44">
        <f>SUM(C254:E254)</f>
        <v>0</v>
      </c>
      <c r="G254" s="4"/>
    </row>
    <row r="255" spans="1:7">
      <c r="A255" s="13" t="str">
        <f>cfg!$H$64</f>
        <v>Bingo</v>
      </c>
      <c r="B255" s="33"/>
      <c r="C255" s="41">
        <f>SUM(C256)</f>
        <v>0</v>
      </c>
      <c r="D255" s="41">
        <f>SUM(D256)</f>
        <v>0</v>
      </c>
      <c r="E255" s="41">
        <f>SUM(E256)</f>
        <v>0</v>
      </c>
      <c r="F255" s="41">
        <f>SUM(C255:E255)</f>
        <v>0</v>
      </c>
      <c r="G255" s="4"/>
    </row>
    <row r="256" spans="1:7">
      <c r="A256" s="34"/>
      <c r="B256" s="4" t="str">
        <f>cfg!$H$65</f>
        <v>Bingo</v>
      </c>
      <c r="C256" s="42"/>
      <c r="D256" s="42"/>
      <c r="E256" s="42"/>
      <c r="F256" s="44">
        <f t="shared" si="26"/>
        <v>0</v>
      </c>
      <c r="G256" s="3"/>
    </row>
    <row r="257" spans="1:7">
      <c r="A257" s="13" t="str">
        <f>cfg!$H$66</f>
        <v>Concursos</v>
      </c>
      <c r="B257" s="33"/>
      <c r="C257" s="41">
        <f>SUM(C258)</f>
        <v>0</v>
      </c>
      <c r="D257" s="41">
        <f>SUM(D258)</f>
        <v>0</v>
      </c>
      <c r="E257" s="41">
        <f>SUM(E258)</f>
        <v>0</v>
      </c>
      <c r="F257" s="41">
        <f>SUM(C257:E257)</f>
        <v>0</v>
      </c>
      <c r="G257" s="4"/>
    </row>
    <row r="258" spans="1:7">
      <c r="A258" s="35"/>
      <c r="B258" s="28" t="str">
        <f>cfg!$H$67</f>
        <v>Concursos</v>
      </c>
      <c r="C258" s="45"/>
      <c r="D258" s="45"/>
      <c r="E258" s="45"/>
      <c r="F258" s="46">
        <f t="shared" si="26"/>
        <v>0</v>
      </c>
      <c r="G258" s="4"/>
    </row>
    <row r="259" spans="1:7">
      <c r="A259" s="13" t="str">
        <f>cfg!$H$68</f>
        <v>Total</v>
      </c>
      <c r="B259" s="33"/>
      <c r="C259" s="41">
        <f>+C232+C237+C240+C245+C248+C255+C257</f>
        <v>0</v>
      </c>
      <c r="D259" s="41">
        <f>+D232+D237+D240+D245+D248+D255+D257</f>
        <v>0</v>
      </c>
      <c r="E259" s="41">
        <f>+E232+E237+E240+E245+E248+E255+E257</f>
        <v>0</v>
      </c>
      <c r="F259" s="41">
        <f>+F232+F237+F240+F245+F248+F255+F257</f>
        <v>0</v>
      </c>
      <c r="G259" s="4"/>
    </row>
    <row r="260" spans="1:7" ht="15.75">
      <c r="A260" s="38"/>
      <c r="B260" s="3"/>
      <c r="C260" s="52"/>
      <c r="D260" s="52"/>
      <c r="E260" s="52"/>
      <c r="F260" s="3"/>
      <c r="G260" s="4"/>
    </row>
    <row r="261" spans="1:7" ht="15.75">
      <c r="A261" s="38"/>
      <c r="B261" s="3"/>
      <c r="C261" s="52">
        <f>C6</f>
        <v>1</v>
      </c>
      <c r="D261" s="52">
        <f>D6</f>
        <v>2</v>
      </c>
      <c r="E261" s="52">
        <f>E6</f>
        <v>3</v>
      </c>
      <c r="F261" s="3"/>
      <c r="G261" s="4"/>
    </row>
    <row r="262" spans="1:7" ht="15.75">
      <c r="A262" s="38" t="str">
        <f>cfg!$H$199</f>
        <v>GASTOS DE PUBLICIDAD Y MARKETING</v>
      </c>
      <c r="B262" s="3"/>
      <c r="C262" s="52" t="s">
        <v>618</v>
      </c>
      <c r="D262" s="52" t="s">
        <v>618</v>
      </c>
      <c r="E262" s="52" t="s">
        <v>618</v>
      </c>
      <c r="F262" s="3"/>
      <c r="G262" s="4"/>
    </row>
    <row r="263" spans="1:7">
      <c r="A263" s="31" t="str">
        <f>cfg!$H$200</f>
        <v>Gastos de Publicidad (25)</v>
      </c>
      <c r="B263" s="32"/>
      <c r="C263" s="21" t="str">
        <f>cfg!$X$17</f>
        <v>Enero</v>
      </c>
      <c r="D263" s="21" t="str">
        <f>cfg!$X$18</f>
        <v>Febrero</v>
      </c>
      <c r="E263" s="22" t="str">
        <f>cfg!$X$19</f>
        <v>Marzo</v>
      </c>
      <c r="F263" s="21" t="str">
        <f>cfg!$H$48</f>
        <v>Total trimestre</v>
      </c>
      <c r="G263" s="3"/>
    </row>
    <row r="264" spans="1:7">
      <c r="A264" s="13" t="str">
        <f>cfg!$H$249</f>
        <v>Gastos de Publicidad</v>
      </c>
      <c r="B264" s="33"/>
      <c r="C264" s="41">
        <f>SUM(C265:C273)</f>
        <v>0</v>
      </c>
      <c r="D264" s="41">
        <f>SUM(D265:D273)</f>
        <v>0</v>
      </c>
      <c r="E264" s="41">
        <f>SUM(E265:E273)</f>
        <v>0</v>
      </c>
      <c r="F264" s="41">
        <f>SUM(C264:E264)</f>
        <v>0</v>
      </c>
      <c r="G264" s="4"/>
    </row>
    <row r="265" spans="1:7">
      <c r="A265" s="34"/>
      <c r="B265" s="4" t="str">
        <f>cfg!$H$165</f>
        <v>Publicidad en TV</v>
      </c>
      <c r="C265" s="42"/>
      <c r="D265" s="43"/>
      <c r="E265" s="43"/>
      <c r="F265" s="44">
        <f>SUM(C265:E265)</f>
        <v>0</v>
      </c>
      <c r="G265" s="3"/>
    </row>
    <row r="266" spans="1:7">
      <c r="A266" s="34"/>
      <c r="B266" s="4" t="str">
        <f>cfg!$H$166</f>
        <v>Publicidad en Radio</v>
      </c>
      <c r="C266" s="42"/>
      <c r="D266" s="43"/>
      <c r="E266" s="43"/>
      <c r="F266" s="44">
        <f t="shared" ref="F266:F280" si="28">SUM(C266:E266)</f>
        <v>0</v>
      </c>
      <c r="G266" s="4"/>
    </row>
    <row r="267" spans="1:7">
      <c r="A267" s="34"/>
      <c r="B267" s="4" t="str">
        <f>cfg!$H$167</f>
        <v>Publicidad en Cine</v>
      </c>
      <c r="C267" s="42"/>
      <c r="D267" s="43"/>
      <c r="E267" s="43"/>
      <c r="F267" s="44">
        <f t="shared" si="28"/>
        <v>0</v>
      </c>
      <c r="G267" s="3"/>
    </row>
    <row r="268" spans="1:7">
      <c r="A268" s="34"/>
      <c r="B268" s="4" t="str">
        <f>cfg!$H$168</f>
        <v>Publicidad en Prensa</v>
      </c>
      <c r="C268" s="42"/>
      <c r="D268" s="42"/>
      <c r="E268" s="42"/>
      <c r="F268" s="44">
        <f t="shared" si="28"/>
        <v>0</v>
      </c>
      <c r="G268" s="3"/>
    </row>
    <row r="269" spans="1:7">
      <c r="A269" s="34"/>
      <c r="B269" s="4" t="str">
        <f>cfg!$H$169</f>
        <v>Publicidad en carteles</v>
      </c>
      <c r="C269" s="42"/>
      <c r="D269" s="43"/>
      <c r="E269" s="43"/>
      <c r="F269" s="44">
        <f t="shared" si="28"/>
        <v>0</v>
      </c>
      <c r="G269" s="3"/>
    </row>
    <row r="270" spans="1:7">
      <c r="A270" s="34"/>
      <c r="B270" s="4" t="str">
        <f>cfg!$H$170</f>
        <v>Publicidad en buscadores de internet</v>
      </c>
      <c r="C270" s="42"/>
      <c r="D270" s="43"/>
      <c r="E270" s="43"/>
      <c r="F270" s="44">
        <f>SUM(C270:E270)</f>
        <v>0</v>
      </c>
      <c r="G270" s="3"/>
    </row>
    <row r="271" spans="1:7">
      <c r="A271" s="34"/>
      <c r="B271" s="4" t="str">
        <f>cfg!$H$171</f>
        <v>Publicidad en redes sociales</v>
      </c>
      <c r="C271" s="42"/>
      <c r="D271" s="43"/>
      <c r="E271" s="43"/>
      <c r="F271" s="44">
        <f t="shared" si="28"/>
        <v>0</v>
      </c>
      <c r="G271" s="3"/>
    </row>
    <row r="272" spans="1:7">
      <c r="A272" s="34"/>
      <c r="B272" s="4" t="str">
        <f>cfg!$H$172</f>
        <v>Publicidad en Internet (sin incluir afiliados)</v>
      </c>
      <c r="C272" s="42"/>
      <c r="D272" s="43"/>
      <c r="E272" s="43"/>
      <c r="F272" s="44">
        <f t="shared" si="28"/>
        <v>0</v>
      </c>
      <c r="G272" s="3"/>
    </row>
    <row r="273" spans="1:7">
      <c r="A273" s="34"/>
      <c r="B273" s="4" t="str">
        <f>cfg!$H$173</f>
        <v>Publicidad. Otros</v>
      </c>
      <c r="C273" s="42"/>
      <c r="D273" s="43"/>
      <c r="E273" s="43"/>
      <c r="F273" s="44">
        <f t="shared" si="28"/>
        <v>0</v>
      </c>
      <c r="G273" s="3"/>
    </row>
    <row r="274" spans="1:7">
      <c r="A274" s="13" t="str">
        <f>cfg!H$176</f>
        <v>Afiliados (26)</v>
      </c>
      <c r="B274" s="33"/>
      <c r="C274" s="41">
        <f>SUM(C275:C277)</f>
        <v>0</v>
      </c>
      <c r="D274" s="41">
        <f>SUM(D275:D277)</f>
        <v>0</v>
      </c>
      <c r="E274" s="41">
        <f>SUM(E275:E277)</f>
        <v>0</v>
      </c>
      <c r="F274" s="41">
        <f>SUM(C274:E274)</f>
        <v>0</v>
      </c>
      <c r="G274" s="3"/>
    </row>
    <row r="275" spans="1:7">
      <c r="A275" s="34"/>
      <c r="B275" s="4" t="str">
        <f>cfg!$H$210</f>
        <v>Participación en los ingresos del juego (Revenue Sharing)</v>
      </c>
      <c r="C275" s="42"/>
      <c r="D275" s="43"/>
      <c r="E275" s="43"/>
      <c r="F275" s="44">
        <f t="shared" si="28"/>
        <v>0</v>
      </c>
      <c r="G275" s="3"/>
    </row>
    <row r="276" spans="1:7">
      <c r="A276" s="34"/>
      <c r="B276" s="4" t="str">
        <f>cfg!$H$211</f>
        <v>Coste por Adquisición</v>
      </c>
      <c r="C276" s="42"/>
      <c r="D276" s="43"/>
      <c r="E276" s="43"/>
      <c r="F276" s="44">
        <f t="shared" ref="F276" si="29">SUM(C276:E276)</f>
        <v>0</v>
      </c>
      <c r="G276" s="3"/>
    </row>
    <row r="277" spans="1:7">
      <c r="A277" s="34"/>
      <c r="B277" s="4" t="str">
        <f>cfg!$H$212</f>
        <v>Afiliados. Otros</v>
      </c>
      <c r="C277" s="42"/>
      <c r="D277" s="43"/>
      <c r="E277" s="43"/>
      <c r="F277" s="44">
        <f t="shared" ref="F277" si="30">SUM(C277:E277)</f>
        <v>0</v>
      </c>
      <c r="G277" s="3"/>
    </row>
    <row r="278" spans="1:7">
      <c r="A278" s="13" t="str">
        <f>cfg!H$76</f>
        <v>Patrocinio (27)</v>
      </c>
      <c r="B278" s="33"/>
      <c r="C278" s="41">
        <f>SUM(C279:C280)</f>
        <v>0</v>
      </c>
      <c r="D278" s="41">
        <f>SUM(D279:D280)</f>
        <v>0</v>
      </c>
      <c r="E278" s="41">
        <f>SUM(E279:E280)</f>
        <v>0</v>
      </c>
      <c r="F278" s="41">
        <f>SUM(C278:E278)</f>
        <v>0</v>
      </c>
      <c r="G278" s="3"/>
    </row>
    <row r="279" spans="1:7">
      <c r="A279" s="34"/>
      <c r="B279" s="4" t="str">
        <f>cfg!$H$177</f>
        <v>Patrocinio deportivo</v>
      </c>
      <c r="C279" s="42"/>
      <c r="D279" s="43"/>
      <c r="E279" s="43"/>
      <c r="F279" s="44">
        <f t="shared" si="28"/>
        <v>0</v>
      </c>
      <c r="G279" s="3"/>
    </row>
    <row r="280" spans="1:7">
      <c r="A280" s="35"/>
      <c r="B280" s="28" t="str">
        <f>cfg!$H$178</f>
        <v>Patrocinio.Otros</v>
      </c>
      <c r="C280" s="45"/>
      <c r="D280" s="47"/>
      <c r="E280" s="47"/>
      <c r="F280" s="46">
        <f t="shared" si="28"/>
        <v>0</v>
      </c>
      <c r="G280" s="3"/>
    </row>
    <row r="281" spans="1:7">
      <c r="A281" s="13" t="str">
        <f>cfg!$H$68</f>
        <v>Total</v>
      </c>
      <c r="B281" s="33"/>
      <c r="C281" s="41">
        <f>C264+C274+C278</f>
        <v>0</v>
      </c>
      <c r="D281" s="41">
        <f>D264+D274+D278</f>
        <v>0</v>
      </c>
      <c r="E281" s="41">
        <f>E264+E274+E278</f>
        <v>0</v>
      </c>
      <c r="F281" s="41">
        <f>F264+F274+F278</f>
        <v>0</v>
      </c>
      <c r="G281" s="3"/>
    </row>
    <row r="282" spans="1:7" ht="15.75">
      <c r="A282" s="38"/>
      <c r="B282" s="3"/>
      <c r="C282" s="52">
        <f>C6</f>
        <v>1</v>
      </c>
      <c r="D282" s="52">
        <f>D6</f>
        <v>2</v>
      </c>
      <c r="E282" s="52">
        <f>E6</f>
        <v>3</v>
      </c>
      <c r="F282" s="3"/>
      <c r="G282" s="3"/>
    </row>
    <row r="283" spans="1:7" ht="15.75">
      <c r="A283" s="38"/>
      <c r="B283" s="3"/>
      <c r="C283" s="52" t="s">
        <v>492</v>
      </c>
      <c r="D283" s="52" t="s">
        <v>492</v>
      </c>
      <c r="E283" s="52" t="s">
        <v>492</v>
      </c>
      <c r="F283" s="3"/>
      <c r="G283" s="3"/>
    </row>
    <row r="284" spans="1:7">
      <c r="A284" s="31" t="str">
        <f>cfg!$H$201</f>
        <v>Gastos de Promoción</v>
      </c>
      <c r="B284" s="32"/>
      <c r="C284" s="21" t="str">
        <f>cfg!X17</f>
        <v>Enero</v>
      </c>
      <c r="D284" s="21" t="str">
        <f>cfg!X18</f>
        <v>Febrero</v>
      </c>
      <c r="E284" s="22" t="str">
        <f>cfg!X19</f>
        <v>Marzo</v>
      </c>
      <c r="F284" s="21" t="str">
        <f>cfg!H48</f>
        <v>Total trimestre</v>
      </c>
      <c r="G284" s="3"/>
    </row>
    <row r="285" spans="1:7">
      <c r="A285" s="13" t="str">
        <f>cfg!$H$202</f>
        <v>Coste de bonos de Bienvenida (28)</v>
      </c>
      <c r="B285" s="33"/>
      <c r="C285" s="41">
        <f>SUM(C286:C287)</f>
        <v>0</v>
      </c>
      <c r="D285" s="41">
        <f>SUM(D286:D287)</f>
        <v>0</v>
      </c>
      <c r="E285" s="41">
        <f>SUM(E286:E287)</f>
        <v>0</v>
      </c>
      <c r="F285" s="41">
        <f t="shared" ref="F285:F291" si="31">SUM(C285:E285)</f>
        <v>0</v>
      </c>
      <c r="G285" s="3"/>
    </row>
    <row r="286" spans="1:7">
      <c r="A286" s="34"/>
      <c r="B286" s="4" t="str">
        <f>cfg!$H$244</f>
        <v xml:space="preserve">Coste de bonos liberados en premios (24) </v>
      </c>
      <c r="C286" s="42"/>
      <c r="D286" s="43"/>
      <c r="E286" s="43"/>
      <c r="F286" s="65">
        <f t="shared" si="31"/>
        <v>0</v>
      </c>
      <c r="G286" s="3"/>
    </row>
    <row r="287" spans="1:7">
      <c r="A287" s="34"/>
      <c r="B287" s="4" t="str">
        <f>cfg!$H$204</f>
        <v>Coste de bonos no liberados en premios</v>
      </c>
      <c r="C287" s="42"/>
      <c r="D287" s="43"/>
      <c r="E287" s="42"/>
      <c r="F287" s="66">
        <f t="shared" si="31"/>
        <v>0</v>
      </c>
      <c r="G287" s="3"/>
    </row>
    <row r="288" spans="1:7">
      <c r="A288" s="13" t="str">
        <f>cfg!$H$205</f>
        <v>Coste de bonos de Depósito (29)</v>
      </c>
      <c r="B288" s="33"/>
      <c r="C288" s="41">
        <f>SUM(C289:C290)</f>
        <v>0</v>
      </c>
      <c r="D288" s="41">
        <f>SUM(D289:D290)</f>
        <v>0</v>
      </c>
      <c r="E288" s="41">
        <f>SUM(E289:E290)</f>
        <v>0</v>
      </c>
      <c r="F288" s="41">
        <f t="shared" si="31"/>
        <v>0</v>
      </c>
      <c r="G288" s="3"/>
    </row>
    <row r="289" spans="1:7">
      <c r="A289" s="34"/>
      <c r="B289" s="4" t="str">
        <f>cfg!$H$203</f>
        <v xml:space="preserve">Coste de bonos liberados en premios </v>
      </c>
      <c r="C289" s="42"/>
      <c r="D289" s="43"/>
      <c r="E289" s="43"/>
      <c r="F289" s="64">
        <f t="shared" si="31"/>
        <v>0</v>
      </c>
      <c r="G289" s="3"/>
    </row>
    <row r="290" spans="1:7">
      <c r="A290" s="34"/>
      <c r="B290" s="4" t="str">
        <f>cfg!$H$204</f>
        <v>Coste de bonos no liberados en premios</v>
      </c>
      <c r="C290" s="42"/>
      <c r="D290" s="43"/>
      <c r="E290" s="42"/>
      <c r="F290" s="64">
        <f t="shared" si="31"/>
        <v>0</v>
      </c>
      <c r="G290" s="3"/>
    </row>
    <row r="291" spans="1:7">
      <c r="A291" s="13" t="str">
        <f>cfg!$H$206</f>
        <v>Coste de bonos de Fidelización (30)</v>
      </c>
      <c r="B291" s="33"/>
      <c r="C291" s="41">
        <f>SUM(C292:C293)</f>
        <v>0</v>
      </c>
      <c r="D291" s="41">
        <f>SUM(D292:D293)</f>
        <v>0</v>
      </c>
      <c r="E291" s="41">
        <f>SUM(E292:E293)</f>
        <v>0</v>
      </c>
      <c r="F291" s="41">
        <f t="shared" si="31"/>
        <v>0</v>
      </c>
      <c r="G291" s="3"/>
    </row>
    <row r="292" spans="1:7">
      <c r="A292" s="34"/>
      <c r="B292" s="4" t="str">
        <f>cfg!$H$203</f>
        <v xml:space="preserve">Coste de bonos liberados en premios </v>
      </c>
      <c r="C292" s="42"/>
      <c r="D292" s="43"/>
      <c r="E292" s="43"/>
      <c r="F292" s="44">
        <f t="shared" ref="F292:F301" si="32">SUM(C292:E292)</f>
        <v>0</v>
      </c>
      <c r="G292" s="3"/>
    </row>
    <row r="293" spans="1:7">
      <c r="A293" s="34"/>
      <c r="B293" s="4" t="str">
        <f>cfg!$H$204</f>
        <v>Coste de bonos no liberados en premios</v>
      </c>
      <c r="C293" s="42"/>
      <c r="D293" s="43"/>
      <c r="E293" s="43"/>
      <c r="F293" s="44">
        <f t="shared" si="32"/>
        <v>0</v>
      </c>
      <c r="G293" s="3"/>
    </row>
    <row r="294" spans="1:7">
      <c r="A294" s="13" t="str">
        <f>cfg!$H$207</f>
        <v>Coste de bonos sobre Pérdidas (31)</v>
      </c>
      <c r="B294" s="33"/>
      <c r="C294" s="41">
        <f>SUM(C295:C296)</f>
        <v>0</v>
      </c>
      <c r="D294" s="41">
        <f>SUM(D295:D296)</f>
        <v>0</v>
      </c>
      <c r="E294" s="41">
        <f>SUM(E295:E296)</f>
        <v>0</v>
      </c>
      <c r="F294" s="41">
        <f t="shared" ref="F294:F296" si="33">SUM(C294:E294)</f>
        <v>0</v>
      </c>
      <c r="G294" s="3"/>
    </row>
    <row r="295" spans="1:7">
      <c r="A295" s="34"/>
      <c r="B295" s="4" t="str">
        <f>cfg!$H$203</f>
        <v xml:space="preserve">Coste de bonos liberados en premios </v>
      </c>
      <c r="C295" s="42"/>
      <c r="D295" s="43"/>
      <c r="E295" s="43"/>
      <c r="F295" s="44">
        <f t="shared" si="33"/>
        <v>0</v>
      </c>
      <c r="G295" s="3"/>
    </row>
    <row r="296" spans="1:7">
      <c r="A296" s="34"/>
      <c r="B296" s="4" t="str">
        <f>cfg!$H$204</f>
        <v>Coste de bonos no liberados en premios</v>
      </c>
      <c r="C296" s="42"/>
      <c r="D296" s="43"/>
      <c r="E296" s="43"/>
      <c r="F296" s="44">
        <f t="shared" si="33"/>
        <v>0</v>
      </c>
      <c r="G296" s="3"/>
    </row>
    <row r="297" spans="1:7">
      <c r="A297" s="13" t="str">
        <f>cfg!$H$208</f>
        <v>Otros Bonos (32)</v>
      </c>
      <c r="B297" s="33"/>
      <c r="C297" s="41">
        <f>SUM(C298:C299)</f>
        <v>0</v>
      </c>
      <c r="D297" s="41">
        <f>SUM(D298:D299)</f>
        <v>0</v>
      </c>
      <c r="E297" s="41">
        <f>SUM(E298:E299)</f>
        <v>0</v>
      </c>
      <c r="F297" s="41">
        <f t="shared" si="32"/>
        <v>0</v>
      </c>
      <c r="G297" s="3"/>
    </row>
    <row r="298" spans="1:7">
      <c r="A298" s="34"/>
      <c r="B298" s="4" t="str">
        <f>cfg!$H$203</f>
        <v xml:space="preserve">Coste de bonos liberados en premios </v>
      </c>
      <c r="C298" s="42"/>
      <c r="D298" s="43"/>
      <c r="E298" s="43"/>
      <c r="F298" s="44">
        <f t="shared" si="32"/>
        <v>0</v>
      </c>
      <c r="G298" s="3"/>
    </row>
    <row r="299" spans="1:7">
      <c r="A299" s="34"/>
      <c r="B299" s="4" t="str">
        <f>cfg!$H$204</f>
        <v>Coste de bonos no liberados en premios</v>
      </c>
      <c r="C299" s="42"/>
      <c r="D299" s="43"/>
      <c r="E299" s="43"/>
      <c r="F299" s="44">
        <f t="shared" si="32"/>
        <v>0</v>
      </c>
      <c r="G299" s="3"/>
    </row>
    <row r="300" spans="1:7">
      <c r="A300" s="13" t="str">
        <f>cfg!$H$209</f>
        <v>Coste de Regalos (33)</v>
      </c>
      <c r="B300" s="33"/>
      <c r="C300" s="41">
        <f>SUM(C301)</f>
        <v>0</v>
      </c>
      <c r="D300" s="41">
        <f>SUM(D301)</f>
        <v>0</v>
      </c>
      <c r="E300" s="41">
        <f>SUM(E301)</f>
        <v>0</v>
      </c>
      <c r="F300" s="41">
        <f t="shared" si="32"/>
        <v>0</v>
      </c>
      <c r="G300" s="3"/>
    </row>
    <row r="301" spans="1:7">
      <c r="A301" s="34"/>
      <c r="B301" s="4" t="str">
        <f>cfg!$H$250</f>
        <v>Coste de Regalos</v>
      </c>
      <c r="C301" s="42"/>
      <c r="D301" s="43"/>
      <c r="E301" s="43"/>
      <c r="F301" s="44">
        <f t="shared" si="32"/>
        <v>0</v>
      </c>
      <c r="G301" s="3"/>
    </row>
    <row r="302" spans="1:7">
      <c r="A302" s="13" t="str">
        <f>cfg!H$246</f>
        <v>Contribuciones a premios del operador</v>
      </c>
      <c r="B302" s="33"/>
      <c r="C302" s="41">
        <f>SUM(C303)</f>
        <v>0</v>
      </c>
      <c r="D302" s="41">
        <f>SUM(D303)</f>
        <v>0</v>
      </c>
      <c r="E302" s="41">
        <f>SUM(E303)</f>
        <v>0</v>
      </c>
      <c r="F302" s="64">
        <f>SUM(C302:E302)</f>
        <v>0</v>
      </c>
      <c r="G302" s="3"/>
    </row>
    <row r="303" spans="1:7">
      <c r="A303" s="34"/>
      <c r="B303" s="4" t="str">
        <f>cfg!H$246</f>
        <v>Contribuciones a premios del operador</v>
      </c>
      <c r="C303" s="42"/>
      <c r="D303" s="43"/>
      <c r="E303" s="74"/>
      <c r="F303" s="65">
        <f t="shared" ref="F303" si="34">SUM(C303:E303)</f>
        <v>0</v>
      </c>
      <c r="G303" s="3"/>
    </row>
    <row r="304" spans="1:7">
      <c r="A304" s="13" t="s">
        <v>25</v>
      </c>
      <c r="B304" s="33"/>
      <c r="C304" s="41">
        <f>C285+C288+C291+C294+C297+C300+C302</f>
        <v>0</v>
      </c>
      <c r="D304" s="41">
        <f t="shared" ref="D304:E304" si="35">D285+D288+D291+D294+D297+D300+D302</f>
        <v>0</v>
      </c>
      <c r="E304" s="41">
        <f t="shared" si="35"/>
        <v>0</v>
      </c>
      <c r="F304" s="41">
        <f>F285+F288+F291+F294+F297+F300+F302</f>
        <v>0</v>
      </c>
      <c r="G304" s="3"/>
    </row>
    <row r="305" spans="1:11">
      <c r="A305" s="4"/>
      <c r="B305" s="4"/>
      <c r="C305" s="5"/>
      <c r="D305" s="5"/>
      <c r="E305" s="5"/>
      <c r="F305" s="5"/>
      <c r="G305" s="3"/>
    </row>
    <row r="306" spans="1:11">
      <c r="A306" s="15" t="str">
        <f>cfg!H86</f>
        <v>OBSERVACIONES</v>
      </c>
      <c r="B306" s="18"/>
      <c r="C306" s="29"/>
      <c r="D306" s="29"/>
      <c r="E306" s="29"/>
      <c r="F306" s="30"/>
      <c r="G306" s="3"/>
    </row>
    <row r="307" spans="1:11" ht="126.6" customHeight="1">
      <c r="A307" s="100"/>
      <c r="B307" s="100"/>
      <c r="C307" s="100"/>
      <c r="D307" s="100"/>
      <c r="E307" s="100"/>
      <c r="F307" s="100"/>
      <c r="G307" s="3"/>
    </row>
    <row r="308" spans="1:11" ht="39.75" customHeight="1">
      <c r="G308" s="36"/>
    </row>
    <row r="309" spans="1:11">
      <c r="G309" s="36"/>
    </row>
    <row r="310" spans="1:11">
      <c r="G310" s="36"/>
    </row>
    <row r="311" spans="1:11" ht="35.25" customHeight="1">
      <c r="K311" s="63"/>
    </row>
    <row r="312" spans="1:11" ht="27.75" customHeight="1">
      <c r="K312" s="63"/>
    </row>
    <row r="313" spans="1:11" ht="36" customHeight="1">
      <c r="K313" s="63"/>
    </row>
    <row r="314" spans="1:11">
      <c r="G314" s="36"/>
    </row>
    <row r="316" spans="1:11">
      <c r="G316" s="18"/>
    </row>
    <row r="317" spans="1:11" ht="56.25" customHeight="1"/>
    <row r="318" spans="1:11" ht="15" customHeight="1"/>
    <row r="319" spans="1:11" ht="15" customHeight="1"/>
    <row r="320" spans="1:11"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sheetData>
  <sheetProtection selectLockedCells="1"/>
  <mergeCells count="1">
    <mergeCell ref="A307:F307"/>
  </mergeCells>
  <conditionalFormatting sqref="A307 A308:F1048576">
    <cfRule type="expression" dxfId="3" priority="116">
      <formula>CELL("PROTECT", INDIRECT(ADDRESS(ROW(),COLUMN())))=1</formula>
    </cfRule>
  </conditionalFormatting>
  <conditionalFormatting sqref="A48:F306">
    <cfRule type="expression" dxfId="2" priority="1">
      <formula>CELL("PROTECT", INDIRECT(ADDRESS(ROW(),COLUMN())))=1</formula>
    </cfRule>
  </conditionalFormatting>
  <conditionalFormatting sqref="A1:XFD47">
    <cfRule type="expression" dxfId="1" priority="6">
      <formula>CELL("PROTECT", INDIRECT(ADDRESS(ROW(),COLUMN())))=1</formula>
    </cfRule>
  </conditionalFormatting>
  <conditionalFormatting sqref="G48:XFD1048576">
    <cfRule type="expression" dxfId="0" priority="62">
      <formula>CELL("PROTECT", INDIRECT(ADDRESS(ROW(),COLUMN())))=1</formula>
    </cfRule>
  </conditionalFormatting>
  <dataValidations count="2">
    <dataValidation type="list" showInputMessage="1" showErrorMessage="1" sqref="C2" xr:uid="{00000000-0002-0000-0000-000000000000}">
      <formula1>tab_opers_col_id</formula1>
    </dataValidation>
    <dataValidation type="textLength" operator="lessThanOrEqual" allowBlank="1" showInputMessage="1" showErrorMessage="1" errorTitle="Observaciones" error="El texto de las observaciones no pueden superar los 500 caracteres" promptTitle="Observaciones" prompt="El texto no debe superar los 4000 caracteres" sqref="A307:F307" xr:uid="{00000000-0002-0000-0000-000001000000}">
      <formula1>4000</formula1>
    </dataValidation>
  </dataValidations>
  <printOptions horizontalCentered="1" verticalCentered="1"/>
  <pageMargins left="0.23622047244094491" right="0.23622047244094491" top="0.74803149606299213" bottom="0.74803149606299213" header="0.31496062992125984" footer="0.31496062992125984"/>
  <pageSetup paperSize="9" scale="65" fitToHeight="3" orientation="portrait" r:id="rId1"/>
  <ignoredErrors>
    <ignoredError sqref="A213"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45" r:id="rId4" name="combo_lenguaje">
              <controlPr defaultSize="0" autoLine="0" autoPict="0">
                <anchor moveWithCells="1">
                  <from>
                    <xdr:col>5</xdr:col>
                    <xdr:colOff>38100</xdr:colOff>
                    <xdr:row>1</xdr:row>
                    <xdr:rowOff>9525</xdr:rowOff>
                  </from>
                  <to>
                    <xdr:col>5</xdr:col>
                    <xdr:colOff>752475</xdr:colOff>
                    <xdr:row>2</xdr:row>
                    <xdr:rowOff>9525</xdr:rowOff>
                  </to>
                </anchor>
              </controlPr>
            </control>
          </mc:Choice>
        </mc:AlternateContent>
        <mc:AlternateContent xmlns:mc="http://schemas.openxmlformats.org/markup-compatibility/2006">
          <mc:Choice Requires="x14">
            <control shapeId="1048" r:id="rId5" name="combo_lenguaje">
              <controlPr defaultSize="0" autoLine="0" autoPict="0">
                <anchor moveWithCells="1">
                  <from>
                    <xdr:col>5</xdr:col>
                    <xdr:colOff>38100</xdr:colOff>
                    <xdr:row>2</xdr:row>
                    <xdr:rowOff>9525</xdr:rowOff>
                  </from>
                  <to>
                    <xdr:col>5</xdr:col>
                    <xdr:colOff>752475</xdr:colOff>
                    <xdr:row>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cfg!$Z$6:$Z$14</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F104"/>
  <sheetViews>
    <sheetView topLeftCell="A58" workbookViewId="0">
      <selection activeCell="F3" sqref="F3"/>
    </sheetView>
  </sheetViews>
  <sheetFormatPr baseColWidth="10" defaultColWidth="11.42578125" defaultRowHeight="15"/>
  <cols>
    <col min="3" max="5" width="42.140625" bestFit="1" customWidth="1"/>
    <col min="6" max="6" width="20.28515625" bestFit="1" customWidth="1"/>
  </cols>
  <sheetData>
    <row r="1" spans="1:6">
      <c r="A1" s="54"/>
      <c r="B1" s="54"/>
      <c r="C1" s="54"/>
      <c r="D1" s="54"/>
      <c r="E1" s="54"/>
    </row>
    <row r="2" spans="1:6">
      <c r="A2" s="54"/>
      <c r="B2" s="54"/>
      <c r="C2" s="54" t="s">
        <v>321</v>
      </c>
      <c r="D2" s="54"/>
      <c r="E2" s="54"/>
    </row>
    <row r="3" spans="1:6">
      <c r="A3" s="54"/>
      <c r="B3" s="54"/>
      <c r="C3" s="54" t="s">
        <v>322</v>
      </c>
      <c r="D3" s="54"/>
      <c r="E3" s="54"/>
      <c r="F3" s="54" t="s">
        <v>323</v>
      </c>
    </row>
    <row r="4" spans="1:6">
      <c r="A4" s="54"/>
      <c r="B4" s="54"/>
      <c r="C4" s="54" t="s">
        <v>2</v>
      </c>
      <c r="D4" s="54"/>
      <c r="E4" s="54"/>
    </row>
    <row r="5" spans="1:6">
      <c r="A5" s="54"/>
      <c r="B5" s="54"/>
      <c r="C5" s="54"/>
      <c r="D5" s="54"/>
      <c r="E5" s="54"/>
    </row>
    <row r="6" spans="1:6">
      <c r="A6" s="54"/>
      <c r="B6" s="54"/>
      <c r="C6" s="54" t="s">
        <v>324</v>
      </c>
      <c r="D6" s="54" t="s">
        <v>325</v>
      </c>
      <c r="E6" s="54" t="s">
        <v>326</v>
      </c>
    </row>
    <row r="7" spans="1:6">
      <c r="A7" s="54"/>
      <c r="B7" s="54"/>
      <c r="C7" s="54"/>
      <c r="D7" s="54"/>
      <c r="E7" s="54"/>
    </row>
    <row r="8" spans="1:6">
      <c r="A8" s="54"/>
      <c r="B8" s="54"/>
      <c r="C8" s="54" t="s">
        <v>165</v>
      </c>
      <c r="D8" s="54" t="s">
        <v>166</v>
      </c>
      <c r="E8" s="54" t="s">
        <v>167</v>
      </c>
    </row>
    <row r="9" spans="1:6">
      <c r="A9" s="54"/>
      <c r="B9" s="54"/>
      <c r="C9" s="54" t="s">
        <v>168</v>
      </c>
      <c r="D9" s="54" t="s">
        <v>169</v>
      </c>
      <c r="E9" s="54" t="s">
        <v>170</v>
      </c>
    </row>
    <row r="10" spans="1:6">
      <c r="A10" s="54"/>
      <c r="B10" s="54"/>
      <c r="C10" s="54" t="s">
        <v>171</v>
      </c>
      <c r="D10" s="54" t="s">
        <v>172</v>
      </c>
      <c r="E10" s="54" t="s">
        <v>173</v>
      </c>
    </row>
    <row r="11" spans="1:6">
      <c r="A11" s="54"/>
      <c r="B11" s="54"/>
      <c r="C11" s="54" t="s">
        <v>174</v>
      </c>
      <c r="D11" s="54" t="s">
        <v>175</v>
      </c>
      <c r="E11" s="54" t="s">
        <v>176</v>
      </c>
    </row>
    <row r="12" spans="1:6">
      <c r="A12" s="54"/>
      <c r="B12" s="54"/>
      <c r="C12" s="54" t="s">
        <v>177</v>
      </c>
      <c r="D12" s="54" t="s">
        <v>178</v>
      </c>
      <c r="E12" s="54" t="s">
        <v>179</v>
      </c>
    </row>
    <row r="13" spans="1:6">
      <c r="A13" s="54"/>
      <c r="B13" s="54"/>
      <c r="C13" s="54" t="s">
        <v>180</v>
      </c>
      <c r="D13" s="54" t="s">
        <v>181</v>
      </c>
      <c r="E13" s="54" t="s">
        <v>182</v>
      </c>
    </row>
    <row r="14" spans="1:6">
      <c r="A14" s="54"/>
      <c r="B14" s="54"/>
      <c r="C14" s="54" t="s">
        <v>183</v>
      </c>
      <c r="D14" s="54" t="s">
        <v>184</v>
      </c>
      <c r="E14" s="54" t="s">
        <v>185</v>
      </c>
    </row>
    <row r="15" spans="1:6">
      <c r="A15" s="54"/>
      <c r="B15" s="54"/>
      <c r="C15" s="54" t="s">
        <v>327</v>
      </c>
      <c r="D15" s="54" t="s">
        <v>327</v>
      </c>
      <c r="E15" s="54" t="s">
        <v>327</v>
      </c>
    </row>
    <row r="16" spans="1:6">
      <c r="A16" s="54"/>
      <c r="B16" s="54"/>
      <c r="C16" s="54" t="s">
        <v>324</v>
      </c>
      <c r="D16" s="54" t="s">
        <v>325</v>
      </c>
      <c r="E16" s="54" t="s">
        <v>326</v>
      </c>
    </row>
    <row r="17" spans="1:5">
      <c r="A17" s="54"/>
      <c r="B17" s="54"/>
      <c r="C17" s="54"/>
      <c r="D17" s="54"/>
      <c r="E17" s="54"/>
    </row>
    <row r="18" spans="1:5">
      <c r="A18" s="54"/>
      <c r="B18" s="54"/>
    </row>
    <row r="19" spans="1:5">
      <c r="A19" s="54"/>
      <c r="B19" s="54"/>
      <c r="C19" s="54" t="s">
        <v>267</v>
      </c>
      <c r="D19" s="54" t="s">
        <v>268</v>
      </c>
      <c r="E19" s="54" t="s">
        <v>269</v>
      </c>
    </row>
    <row r="20" spans="1:5">
      <c r="A20" s="54"/>
      <c r="B20" s="54"/>
      <c r="C20" s="54" t="s">
        <v>270</v>
      </c>
      <c r="D20" s="54" t="s">
        <v>271</v>
      </c>
      <c r="E20" s="54" t="s">
        <v>272</v>
      </c>
    </row>
    <row r="21" spans="1:5">
      <c r="A21" s="54"/>
      <c r="B21" s="54"/>
      <c r="C21" s="54" t="s">
        <v>195</v>
      </c>
      <c r="D21" s="54" t="s">
        <v>196</v>
      </c>
      <c r="E21" s="54" t="s">
        <v>197</v>
      </c>
    </row>
    <row r="22" spans="1:5">
      <c r="A22" s="54"/>
      <c r="B22" s="54"/>
      <c r="C22" s="54" t="s">
        <v>198</v>
      </c>
      <c r="D22" s="54" t="s">
        <v>199</v>
      </c>
      <c r="E22" s="54" t="s">
        <v>200</v>
      </c>
    </row>
    <row r="23" spans="1:5">
      <c r="A23" s="54"/>
      <c r="B23" s="54"/>
      <c r="C23" s="54"/>
      <c r="D23" s="54"/>
      <c r="E23" s="54"/>
    </row>
    <row r="24" spans="1:5">
      <c r="A24" s="54"/>
      <c r="B24" s="54"/>
      <c r="C24" s="54" t="s">
        <v>201</v>
      </c>
      <c r="D24" s="54" t="s">
        <v>202</v>
      </c>
      <c r="E24" s="54" t="s">
        <v>203</v>
      </c>
    </row>
    <row r="25" spans="1:5">
      <c r="A25" s="54"/>
      <c r="B25" s="54"/>
      <c r="C25" s="54" t="s">
        <v>204</v>
      </c>
      <c r="D25" s="54" t="s">
        <v>205</v>
      </c>
      <c r="E25" s="54" t="s">
        <v>206</v>
      </c>
    </row>
    <row r="26" spans="1:5">
      <c r="A26" s="54"/>
      <c r="B26" s="54"/>
      <c r="C26" s="54"/>
      <c r="D26" s="54"/>
      <c r="E26" s="54"/>
    </row>
    <row r="27" spans="1:5">
      <c r="A27" s="54"/>
      <c r="B27" s="54"/>
      <c r="C27" s="54" t="s">
        <v>273</v>
      </c>
      <c r="D27" s="54" t="s">
        <v>274</v>
      </c>
      <c r="E27" s="54" t="s">
        <v>275</v>
      </c>
    </row>
    <row r="28" spans="1:5">
      <c r="A28" s="54"/>
      <c r="B28" s="54"/>
      <c r="C28" s="54" t="s">
        <v>300</v>
      </c>
      <c r="D28" s="54" t="s">
        <v>301</v>
      </c>
      <c r="E28" s="54" t="s">
        <v>302</v>
      </c>
    </row>
    <row r="29" spans="1:5">
      <c r="A29" s="54"/>
      <c r="B29" s="54"/>
      <c r="C29" s="54" t="s">
        <v>276</v>
      </c>
      <c r="D29" s="54" t="s">
        <v>277</v>
      </c>
      <c r="E29" s="54" t="s">
        <v>278</v>
      </c>
    </row>
    <row r="30" spans="1:5">
      <c r="A30" s="54"/>
      <c r="B30" s="54"/>
      <c r="C30" s="54" t="s">
        <v>279</v>
      </c>
      <c r="D30" s="54" t="s">
        <v>280</v>
      </c>
      <c r="E30" s="54" t="s">
        <v>281</v>
      </c>
    </row>
    <row r="31" spans="1:5">
      <c r="A31" s="54"/>
      <c r="B31" s="54"/>
      <c r="C31" s="54"/>
      <c r="D31" s="54"/>
      <c r="E31" s="54"/>
    </row>
    <row r="32" spans="1:5">
      <c r="A32" s="54"/>
      <c r="B32" s="54"/>
      <c r="C32" s="54" t="s">
        <v>207</v>
      </c>
      <c r="D32" s="54" t="s">
        <v>208</v>
      </c>
      <c r="E32" s="54" t="s">
        <v>209</v>
      </c>
    </row>
    <row r="33" spans="1:5">
      <c r="A33" s="54"/>
      <c r="B33" s="54"/>
      <c r="C33" s="54" t="s">
        <v>210</v>
      </c>
      <c r="D33" s="54" t="s">
        <v>211</v>
      </c>
      <c r="E33" s="54" t="s">
        <v>212</v>
      </c>
    </row>
    <row r="34" spans="1:5">
      <c r="A34" s="54"/>
      <c r="B34" s="54"/>
      <c r="C34" s="54"/>
      <c r="D34" s="54"/>
      <c r="E34" s="54"/>
    </row>
    <row r="35" spans="1:5">
      <c r="A35" s="54"/>
      <c r="B35" s="54"/>
      <c r="C35" s="54" t="s">
        <v>282</v>
      </c>
      <c r="D35" s="54" t="s">
        <v>283</v>
      </c>
      <c r="E35" s="54" t="s">
        <v>284</v>
      </c>
    </row>
    <row r="36" spans="1:5">
      <c r="A36" s="54"/>
      <c r="B36" s="54"/>
      <c r="C36" s="54" t="s">
        <v>285</v>
      </c>
      <c r="D36" s="54" t="s">
        <v>286</v>
      </c>
      <c r="E36" s="54" t="s">
        <v>287</v>
      </c>
    </row>
    <row r="37" spans="1:5">
      <c r="A37" s="54"/>
      <c r="B37" s="54"/>
      <c r="C37" s="54" t="s">
        <v>288</v>
      </c>
      <c r="D37" s="54" t="s">
        <v>289</v>
      </c>
      <c r="E37" s="54" t="s">
        <v>290</v>
      </c>
    </row>
    <row r="38" spans="1:5">
      <c r="A38" s="54"/>
      <c r="B38" s="54"/>
      <c r="C38" s="54" t="s">
        <v>213</v>
      </c>
      <c r="D38" s="54" t="s">
        <v>214</v>
      </c>
      <c r="E38" s="54" t="s">
        <v>215</v>
      </c>
    </row>
    <row r="39" spans="1:5">
      <c r="A39" s="54"/>
      <c r="B39" s="54"/>
      <c r="C39" s="54" t="s">
        <v>216</v>
      </c>
      <c r="D39" s="54" t="s">
        <v>217</v>
      </c>
      <c r="E39" s="54" t="s">
        <v>218</v>
      </c>
    </row>
    <row r="40" spans="1:5">
      <c r="A40" s="54"/>
      <c r="B40" s="54"/>
      <c r="C40" s="54" t="s">
        <v>219</v>
      </c>
      <c r="D40" s="54" t="s">
        <v>220</v>
      </c>
      <c r="E40" s="54" t="s">
        <v>221</v>
      </c>
    </row>
    <row r="41" spans="1:5">
      <c r="A41" s="54"/>
      <c r="B41" s="54"/>
      <c r="C41" s="54"/>
      <c r="D41" s="54"/>
      <c r="E41" s="54"/>
    </row>
    <row r="42" spans="1:5">
      <c r="A42" s="54"/>
      <c r="B42" s="54"/>
      <c r="C42" s="54" t="s">
        <v>222</v>
      </c>
      <c r="D42" s="54" t="s">
        <v>223</v>
      </c>
      <c r="E42" s="54" t="s">
        <v>224</v>
      </c>
    </row>
    <row r="43" spans="1:5">
      <c r="A43" s="54"/>
      <c r="B43" s="54"/>
      <c r="C43" s="54"/>
      <c r="D43" s="54"/>
      <c r="E43" s="54"/>
    </row>
    <row r="44" spans="1:5">
      <c r="A44" s="54"/>
      <c r="B44" s="54"/>
      <c r="C44" s="54" t="s">
        <v>225</v>
      </c>
      <c r="D44" s="54" t="s">
        <v>226</v>
      </c>
      <c r="E44" s="54" t="s">
        <v>227</v>
      </c>
    </row>
    <row r="45" spans="1:5">
      <c r="A45" s="54"/>
      <c r="B45" s="54"/>
      <c r="C45" s="54"/>
      <c r="D45" s="54"/>
      <c r="E45" s="54"/>
    </row>
    <row r="46" spans="1:5">
      <c r="A46" s="54"/>
      <c r="B46" s="54"/>
      <c r="C46" s="54" t="s">
        <v>327</v>
      </c>
      <c r="D46" s="54" t="s">
        <v>327</v>
      </c>
      <c r="E46" s="54" t="s">
        <v>327</v>
      </c>
    </row>
    <row r="47" spans="1:5">
      <c r="A47" s="54"/>
      <c r="B47" s="54"/>
      <c r="C47" s="54" t="s">
        <v>324</v>
      </c>
      <c r="D47" s="54" t="s">
        <v>325</v>
      </c>
      <c r="E47" s="54" t="s">
        <v>326</v>
      </c>
    </row>
    <row r="48" spans="1:5">
      <c r="A48" s="54"/>
      <c r="B48" s="54"/>
      <c r="C48" s="54"/>
      <c r="D48" s="54"/>
      <c r="E48" s="54"/>
    </row>
    <row r="49" spans="1:5">
      <c r="A49" s="54"/>
      <c r="B49" s="54"/>
      <c r="C49" s="54"/>
      <c r="D49" s="54"/>
      <c r="E49" s="54"/>
    </row>
    <row r="50" spans="1:5">
      <c r="A50" s="54"/>
      <c r="B50" s="54"/>
      <c r="C50" s="54" t="s">
        <v>291</v>
      </c>
      <c r="D50" s="54" t="s">
        <v>292</v>
      </c>
      <c r="E50" s="54" t="s">
        <v>293</v>
      </c>
    </row>
    <row r="51" spans="1:5">
      <c r="A51" s="54"/>
      <c r="B51" s="54"/>
      <c r="C51" s="54" t="s">
        <v>294</v>
      </c>
      <c r="D51" s="54" t="s">
        <v>295</v>
      </c>
      <c r="E51" s="54" t="s">
        <v>296</v>
      </c>
    </row>
    <row r="52" spans="1:5">
      <c r="A52" s="54"/>
      <c r="B52" s="54"/>
      <c r="C52" s="54" t="s">
        <v>228</v>
      </c>
      <c r="D52" s="54" t="s">
        <v>229</v>
      </c>
      <c r="E52" s="54" t="s">
        <v>230</v>
      </c>
    </row>
    <row r="53" spans="1:5">
      <c r="A53" s="54"/>
      <c r="B53" s="54"/>
      <c r="C53" s="54" t="s">
        <v>231</v>
      </c>
      <c r="D53" s="54" t="s">
        <v>232</v>
      </c>
      <c r="E53" s="54" t="s">
        <v>233</v>
      </c>
    </row>
    <row r="54" spans="1:5">
      <c r="A54" s="54"/>
      <c r="B54" s="54"/>
      <c r="C54" s="54"/>
      <c r="D54" s="54"/>
      <c r="E54" s="54"/>
    </row>
    <row r="55" spans="1:5">
      <c r="A55" s="54"/>
      <c r="B55" s="54"/>
      <c r="C55" s="54" t="s">
        <v>234</v>
      </c>
      <c r="D55" s="54" t="s">
        <v>235</v>
      </c>
      <c r="E55" s="54" t="s">
        <v>236</v>
      </c>
    </row>
    <row r="56" spans="1:5">
      <c r="A56" s="54"/>
      <c r="B56" s="54"/>
      <c r="C56" s="54" t="s">
        <v>237</v>
      </c>
      <c r="D56" s="54" t="s">
        <v>238</v>
      </c>
      <c r="E56" s="54" t="s">
        <v>239</v>
      </c>
    </row>
    <row r="57" spans="1:5">
      <c r="A57" s="54"/>
      <c r="B57" s="54"/>
      <c r="C57" s="54"/>
      <c r="D57" s="54"/>
      <c r="E57" s="54"/>
    </row>
    <row r="58" spans="1:5">
      <c r="A58" s="54"/>
      <c r="B58" s="54"/>
      <c r="C58" s="54" t="s">
        <v>297</v>
      </c>
      <c r="D58" s="54" t="s">
        <v>298</v>
      </c>
      <c r="E58" s="54" t="s">
        <v>299</v>
      </c>
    </row>
    <row r="59" spans="1:5">
      <c r="A59" s="54"/>
      <c r="B59" s="54"/>
      <c r="C59" s="54" t="s">
        <v>303</v>
      </c>
      <c r="D59" s="54" t="s">
        <v>304</v>
      </c>
      <c r="E59" s="54" t="s">
        <v>305</v>
      </c>
    </row>
    <row r="60" spans="1:5">
      <c r="A60" s="54"/>
      <c r="B60" s="54"/>
      <c r="C60" s="54" t="s">
        <v>306</v>
      </c>
      <c r="D60" s="54" t="s">
        <v>307</v>
      </c>
      <c r="E60" s="54" t="s">
        <v>308</v>
      </c>
    </row>
    <row r="61" spans="1:5">
      <c r="A61" s="54"/>
      <c r="B61" s="54"/>
      <c r="C61" s="54" t="s">
        <v>309</v>
      </c>
      <c r="D61" s="54" t="s">
        <v>310</v>
      </c>
      <c r="E61" s="54" t="s">
        <v>311</v>
      </c>
    </row>
    <row r="62" spans="1:5">
      <c r="A62" s="54"/>
      <c r="B62" s="54"/>
      <c r="C62" s="54"/>
      <c r="D62" s="54"/>
      <c r="E62" s="54"/>
    </row>
    <row r="63" spans="1:5">
      <c r="A63" s="54"/>
      <c r="B63" s="54"/>
      <c r="C63" s="54" t="s">
        <v>240</v>
      </c>
      <c r="D63" s="54" t="s">
        <v>241</v>
      </c>
      <c r="E63" s="54" t="s">
        <v>242</v>
      </c>
    </row>
    <row r="64" spans="1:5">
      <c r="A64" s="54"/>
      <c r="B64" s="54"/>
      <c r="C64" s="54" t="s">
        <v>243</v>
      </c>
      <c r="D64" s="54" t="s">
        <v>244</v>
      </c>
      <c r="E64" s="54" t="s">
        <v>245</v>
      </c>
    </row>
    <row r="65" spans="1:5">
      <c r="A65" s="54"/>
      <c r="B65" s="54"/>
      <c r="C65" s="54"/>
      <c r="D65" s="54"/>
      <c r="E65" s="54"/>
    </row>
    <row r="66" spans="1:5">
      <c r="A66" s="54"/>
      <c r="B66" s="54"/>
      <c r="C66" s="54" t="s">
        <v>312</v>
      </c>
      <c r="D66" s="54" t="s">
        <v>313</v>
      </c>
      <c r="E66" s="54" t="s">
        <v>314</v>
      </c>
    </row>
    <row r="67" spans="1:5">
      <c r="A67" s="54"/>
      <c r="B67" s="54"/>
      <c r="C67" s="54" t="s">
        <v>315</v>
      </c>
      <c r="D67" s="54" t="s">
        <v>316</v>
      </c>
      <c r="E67" s="54" t="s">
        <v>317</v>
      </c>
    </row>
    <row r="68" spans="1:5">
      <c r="A68" s="54"/>
      <c r="B68" s="54"/>
      <c r="C68" s="54" t="s">
        <v>318</v>
      </c>
      <c r="D68" s="54" t="s">
        <v>319</v>
      </c>
      <c r="E68" s="54" t="s">
        <v>320</v>
      </c>
    </row>
    <row r="69" spans="1:5">
      <c r="A69" s="54"/>
      <c r="B69" s="54"/>
      <c r="C69" s="54" t="s">
        <v>246</v>
      </c>
      <c r="D69" s="54" t="s">
        <v>247</v>
      </c>
      <c r="E69" s="54" t="s">
        <v>248</v>
      </c>
    </row>
    <row r="70" spans="1:5">
      <c r="A70" s="54"/>
      <c r="B70" s="54"/>
      <c r="C70" s="54" t="s">
        <v>249</v>
      </c>
      <c r="D70" s="54" t="s">
        <v>250</v>
      </c>
      <c r="E70" s="54" t="s">
        <v>251</v>
      </c>
    </row>
    <row r="71" spans="1:5">
      <c r="A71" s="54"/>
      <c r="B71" s="54"/>
      <c r="C71" s="54" t="s">
        <v>252</v>
      </c>
      <c r="D71" s="54" t="s">
        <v>253</v>
      </c>
      <c r="E71" s="54" t="s">
        <v>254</v>
      </c>
    </row>
    <row r="72" spans="1:5">
      <c r="A72" s="54"/>
      <c r="B72" s="54"/>
      <c r="C72" s="54"/>
      <c r="D72" s="54"/>
      <c r="E72" s="54"/>
    </row>
    <row r="73" spans="1:5">
      <c r="A73" s="54"/>
      <c r="B73" s="54"/>
      <c r="C73" s="54" t="s">
        <v>255</v>
      </c>
      <c r="D73" s="54" t="s">
        <v>256</v>
      </c>
      <c r="E73" s="54" t="s">
        <v>257</v>
      </c>
    </row>
    <row r="74" spans="1:5">
      <c r="A74" s="54"/>
      <c r="B74" s="54"/>
      <c r="C74" s="54"/>
      <c r="D74" s="54"/>
      <c r="E74" s="54"/>
    </row>
    <row r="75" spans="1:5">
      <c r="A75" s="54"/>
      <c r="B75" s="54"/>
      <c r="C75" s="54" t="s">
        <v>258</v>
      </c>
      <c r="D75" s="54" t="s">
        <v>259</v>
      </c>
      <c r="E75" s="54" t="s">
        <v>260</v>
      </c>
    </row>
    <row r="76" spans="1:5">
      <c r="A76" s="54"/>
      <c r="B76" s="54"/>
      <c r="C76" s="54"/>
      <c r="D76" s="54"/>
      <c r="E76" s="54"/>
    </row>
    <row r="77" spans="1:5">
      <c r="A77" s="54"/>
      <c r="B77" s="54"/>
      <c r="C77" s="54"/>
      <c r="D77" s="54"/>
      <c r="E77" s="54"/>
    </row>
    <row r="78" spans="1:5">
      <c r="A78" s="54"/>
      <c r="B78" s="54"/>
      <c r="C78" s="54"/>
      <c r="D78" s="54"/>
      <c r="E78" s="54"/>
    </row>
    <row r="79" spans="1:5">
      <c r="A79" s="54"/>
      <c r="B79" s="54"/>
    </row>
    <row r="80" spans="1:5">
      <c r="A80" s="54"/>
      <c r="B80" s="54"/>
      <c r="C80" s="54" t="s">
        <v>261</v>
      </c>
      <c r="D80" s="54" t="s">
        <v>262</v>
      </c>
      <c r="E80" s="54" t="s">
        <v>263</v>
      </c>
    </row>
    <row r="81" spans="1:5">
      <c r="A81" s="54"/>
      <c r="B81" s="54"/>
      <c r="C81" s="54" t="s">
        <v>264</v>
      </c>
      <c r="D81" s="54" t="s">
        <v>265</v>
      </c>
      <c r="E81" s="54" t="s">
        <v>266</v>
      </c>
    </row>
    <row r="82" spans="1:5">
      <c r="A82" s="54"/>
      <c r="B82" s="54"/>
      <c r="C82" s="54"/>
      <c r="D82" s="54"/>
      <c r="E82" s="54"/>
    </row>
    <row r="83" spans="1:5">
      <c r="A83" s="54"/>
      <c r="B83" s="54"/>
      <c r="C83" s="54"/>
      <c r="D83" s="54"/>
      <c r="E83" s="54"/>
    </row>
    <row r="84" spans="1:5">
      <c r="A84" s="54"/>
      <c r="B84" s="54"/>
    </row>
    <row r="85" spans="1:5">
      <c r="A85" s="54"/>
      <c r="B85" s="54"/>
      <c r="C85" s="54" t="s">
        <v>186</v>
      </c>
      <c r="D85" s="54" t="s">
        <v>187</v>
      </c>
      <c r="E85" s="54" t="s">
        <v>188</v>
      </c>
    </row>
    <row r="86" spans="1:5">
      <c r="A86" s="54"/>
      <c r="B86" s="54"/>
      <c r="C86" s="54" t="s">
        <v>189</v>
      </c>
      <c r="D86" s="54" t="s">
        <v>190</v>
      </c>
      <c r="E86" s="54" t="s">
        <v>191</v>
      </c>
    </row>
    <row r="87" spans="1:5">
      <c r="A87" s="54"/>
      <c r="B87" s="54"/>
      <c r="C87" s="54" t="s">
        <v>192</v>
      </c>
      <c r="D87" s="54" t="s">
        <v>193</v>
      </c>
      <c r="E87" s="54" t="s">
        <v>194</v>
      </c>
    </row>
    <row r="88" spans="1:5">
      <c r="A88" s="54"/>
      <c r="B88" s="54"/>
      <c r="C88" s="54"/>
      <c r="D88" s="54"/>
      <c r="E88" s="54"/>
    </row>
    <row r="89" spans="1:5">
      <c r="A89" s="54"/>
      <c r="B89" s="54"/>
      <c r="C89" s="54"/>
      <c r="D89" s="54"/>
      <c r="E89" s="54"/>
    </row>
    <row r="90" spans="1:5">
      <c r="A90" s="54"/>
      <c r="B90" s="54"/>
      <c r="C90" s="54"/>
      <c r="D90" s="54"/>
      <c r="E90" s="54"/>
    </row>
    <row r="91" spans="1:5">
      <c r="A91" s="54"/>
      <c r="B91" s="54"/>
      <c r="C91" s="54"/>
      <c r="D91" s="54"/>
      <c r="E91" s="54"/>
    </row>
    <row r="92" spans="1:5">
      <c r="A92" s="54"/>
      <c r="B92" s="54"/>
      <c r="C92" s="54"/>
      <c r="D92" s="54"/>
      <c r="E92" s="54"/>
    </row>
    <row r="93" spans="1:5">
      <c r="A93" s="54"/>
      <c r="B93" s="54"/>
      <c r="C93" s="54"/>
      <c r="D93" s="54"/>
      <c r="E93" s="54"/>
    </row>
    <row r="94" spans="1:5">
      <c r="A94" s="54"/>
      <c r="B94" s="54"/>
      <c r="C94" s="54"/>
      <c r="D94" s="54"/>
      <c r="E94" s="54"/>
    </row>
    <row r="95" spans="1:5">
      <c r="A95" s="54"/>
      <c r="B95" s="54"/>
      <c r="C95" s="54"/>
      <c r="D95" s="54"/>
      <c r="E95" s="54"/>
    </row>
    <row r="96" spans="1:5">
      <c r="A96" s="54"/>
      <c r="B96" s="54"/>
      <c r="C96" s="54"/>
      <c r="D96" s="54"/>
      <c r="E96" s="54"/>
    </row>
    <row r="97" spans="1:5">
      <c r="A97" s="54"/>
      <c r="B97" s="54"/>
      <c r="C97" s="54"/>
      <c r="D97" s="54"/>
      <c r="E97" s="54"/>
    </row>
    <row r="98" spans="1:5">
      <c r="A98" s="54"/>
      <c r="B98" s="54"/>
      <c r="C98" s="54"/>
      <c r="D98" s="54"/>
      <c r="E98" s="54"/>
    </row>
    <row r="99" spans="1:5">
      <c r="A99" s="54"/>
      <c r="B99" s="54"/>
      <c r="C99" s="54"/>
      <c r="D99" s="54"/>
      <c r="E99" s="54"/>
    </row>
    <row r="100" spans="1:5">
      <c r="A100" s="54"/>
      <c r="B100" s="54"/>
      <c r="C100" s="54"/>
      <c r="D100" s="54"/>
      <c r="E100" s="54"/>
    </row>
    <row r="101" spans="1:5">
      <c r="A101" s="54"/>
      <c r="B101" s="54"/>
      <c r="C101" s="54"/>
      <c r="D101" s="54"/>
      <c r="E101" s="54"/>
    </row>
    <row r="102" spans="1:5">
      <c r="A102" s="54"/>
      <c r="B102" s="54"/>
      <c r="C102" s="54"/>
      <c r="D102" s="54"/>
      <c r="E102" s="54"/>
    </row>
    <row r="103" spans="1:5">
      <c r="A103" s="54" t="s">
        <v>164</v>
      </c>
      <c r="B103" s="54"/>
      <c r="C103" s="54"/>
      <c r="D103" s="54"/>
      <c r="E103" s="54"/>
    </row>
    <row r="104" spans="1:5">
      <c r="A104" s="54"/>
      <c r="B104" s="54"/>
      <c r="C104" s="54"/>
      <c r="D104" s="54"/>
      <c r="E104" s="5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J387"/>
  <sheetViews>
    <sheetView topLeftCell="A202" zoomScaleNormal="100" workbookViewId="0">
      <selection activeCell="A212" sqref="A212"/>
    </sheetView>
  </sheetViews>
  <sheetFormatPr baseColWidth="10" defaultRowHeight="15"/>
  <cols>
    <col min="1" max="1" width="31.5703125" bestFit="1" customWidth="1"/>
    <col min="3" max="5" width="43.7109375" bestFit="1" customWidth="1"/>
    <col min="6" max="6" width="30" bestFit="1" customWidth="1"/>
  </cols>
  <sheetData>
    <row r="1" spans="1:6">
      <c r="A1" s="54"/>
      <c r="B1" s="54"/>
      <c r="C1" s="54"/>
      <c r="D1" s="54"/>
      <c r="E1" s="54"/>
    </row>
    <row r="2" spans="1:6">
      <c r="A2" s="54"/>
      <c r="B2" s="54"/>
      <c r="C2" s="54" t="s">
        <v>630</v>
      </c>
      <c r="D2" s="54"/>
      <c r="E2" s="54"/>
    </row>
    <row r="3" spans="1:6">
      <c r="A3" s="54"/>
      <c r="B3" s="54"/>
      <c r="C3" s="54" t="s">
        <v>631</v>
      </c>
      <c r="D3" s="54"/>
      <c r="E3" s="54"/>
      <c r="F3" s="54" t="s">
        <v>632</v>
      </c>
    </row>
    <row r="4" spans="1:6">
      <c r="A4" s="54"/>
      <c r="B4" s="54"/>
      <c r="C4" s="54" t="s">
        <v>633</v>
      </c>
      <c r="D4" s="54"/>
      <c r="E4" s="54"/>
      <c r="F4" s="54" t="s">
        <v>634</v>
      </c>
    </row>
    <row r="5" spans="1:6">
      <c r="A5" s="54"/>
      <c r="B5" s="54"/>
      <c r="C5" s="54"/>
      <c r="D5" s="54"/>
      <c r="E5" s="54"/>
    </row>
    <row r="6" spans="1:6">
      <c r="A6" s="54"/>
      <c r="B6" s="54"/>
      <c r="C6" s="54" t="s">
        <v>635</v>
      </c>
      <c r="D6" s="54" t="s">
        <v>636</v>
      </c>
      <c r="E6" s="54" t="s">
        <v>637</v>
      </c>
    </row>
    <row r="7" spans="1:6">
      <c r="A7" s="54"/>
      <c r="B7" s="54"/>
      <c r="C7" s="54"/>
      <c r="D7" s="54"/>
      <c r="E7" s="54"/>
    </row>
    <row r="8" spans="1:6">
      <c r="A8" s="54"/>
      <c r="B8" s="54"/>
      <c r="C8" s="54" t="s">
        <v>638</v>
      </c>
      <c r="D8" s="54" t="s">
        <v>639</v>
      </c>
      <c r="E8" s="54" t="s">
        <v>640</v>
      </c>
    </row>
    <row r="9" spans="1:6">
      <c r="A9" s="54"/>
      <c r="B9" s="54"/>
      <c r="C9" s="54" t="s">
        <v>641</v>
      </c>
      <c r="D9" s="54" t="s">
        <v>642</v>
      </c>
      <c r="E9" s="54" t="s">
        <v>643</v>
      </c>
    </row>
    <row r="10" spans="1:6">
      <c r="A10" s="54"/>
      <c r="B10" s="54"/>
      <c r="C10" s="54" t="s">
        <v>644</v>
      </c>
      <c r="D10" s="54" t="s">
        <v>645</v>
      </c>
      <c r="E10" s="54" t="s">
        <v>646</v>
      </c>
    </row>
    <row r="11" spans="1:6">
      <c r="A11" s="54"/>
      <c r="B11" s="54"/>
      <c r="C11" s="54" t="s">
        <v>647</v>
      </c>
      <c r="D11" s="54" t="s">
        <v>648</v>
      </c>
      <c r="E11" s="54" t="s">
        <v>649</v>
      </c>
    </row>
    <row r="12" spans="1:6">
      <c r="A12" s="54"/>
      <c r="B12" s="54"/>
      <c r="C12" s="54" t="s">
        <v>650</v>
      </c>
      <c r="D12" s="54" t="s">
        <v>651</v>
      </c>
      <c r="E12" s="54" t="s">
        <v>652</v>
      </c>
    </row>
    <row r="13" spans="1:6">
      <c r="A13" s="54"/>
      <c r="B13" s="54"/>
      <c r="C13" s="54" t="s">
        <v>653</v>
      </c>
      <c r="D13" s="54" t="s">
        <v>654</v>
      </c>
      <c r="E13" s="54" t="s">
        <v>655</v>
      </c>
    </row>
    <row r="14" spans="1:6">
      <c r="A14" s="54"/>
      <c r="B14" s="54"/>
      <c r="C14" s="54" t="s">
        <v>656</v>
      </c>
      <c r="D14" s="54" t="s">
        <v>657</v>
      </c>
      <c r="E14" s="54" t="s">
        <v>658</v>
      </c>
    </row>
    <row r="15" spans="1:6">
      <c r="A15" s="54"/>
      <c r="B15" s="54"/>
      <c r="C15" s="54" t="s">
        <v>659</v>
      </c>
      <c r="D15" s="54" t="s">
        <v>660</v>
      </c>
      <c r="E15" s="54" t="s">
        <v>661</v>
      </c>
    </row>
    <row r="16" spans="1:6">
      <c r="A16" s="54"/>
      <c r="B16" s="54"/>
      <c r="C16" s="54" t="s">
        <v>662</v>
      </c>
      <c r="D16" s="54" t="s">
        <v>663</v>
      </c>
      <c r="E16" s="54" t="s">
        <v>664</v>
      </c>
    </row>
    <row r="18" spans="1:5">
      <c r="A18" s="54"/>
      <c r="B18" s="54"/>
      <c r="C18" s="54" t="s">
        <v>665</v>
      </c>
      <c r="D18" s="54" t="s">
        <v>666</v>
      </c>
      <c r="E18" s="54" t="s">
        <v>667</v>
      </c>
    </row>
    <row r="19" spans="1:5">
      <c r="A19" s="54"/>
      <c r="B19" s="54"/>
      <c r="C19" s="54" t="s">
        <v>668</v>
      </c>
      <c r="D19" s="54" t="s">
        <v>669</v>
      </c>
      <c r="E19" s="54" t="s">
        <v>670</v>
      </c>
    </row>
    <row r="20" spans="1:5">
      <c r="A20" s="54"/>
      <c r="B20" s="54"/>
      <c r="C20" s="54"/>
      <c r="D20" s="54"/>
      <c r="E20" s="54"/>
    </row>
    <row r="21" spans="1:5">
      <c r="A21" s="54"/>
      <c r="B21" s="54"/>
    </row>
    <row r="22" spans="1:5">
      <c r="A22" s="54"/>
      <c r="B22" s="54"/>
      <c r="C22" s="54" t="s">
        <v>671</v>
      </c>
      <c r="D22" s="54" t="s">
        <v>672</v>
      </c>
      <c r="E22" s="54" t="s">
        <v>673</v>
      </c>
    </row>
    <row r="23" spans="1:5">
      <c r="A23" s="54"/>
      <c r="B23" s="54"/>
      <c r="C23" s="54" t="s">
        <v>674</v>
      </c>
      <c r="D23" s="54" t="s">
        <v>675</v>
      </c>
      <c r="E23" s="54" t="s">
        <v>676</v>
      </c>
    </row>
    <row r="24" spans="1:5">
      <c r="A24" s="54"/>
      <c r="B24" s="54"/>
      <c r="C24" s="54" t="s">
        <v>677</v>
      </c>
      <c r="D24" s="54" t="s">
        <v>678</v>
      </c>
      <c r="E24" s="54" t="s">
        <v>679</v>
      </c>
    </row>
    <row r="25" spans="1:5">
      <c r="A25" s="54"/>
      <c r="B25" s="54"/>
      <c r="C25" s="54" t="s">
        <v>680</v>
      </c>
      <c r="D25" s="54" t="s">
        <v>681</v>
      </c>
      <c r="E25" s="54" t="s">
        <v>682</v>
      </c>
    </row>
    <row r="26" spans="1:5">
      <c r="A26" s="54"/>
      <c r="B26" s="54"/>
      <c r="C26" s="54"/>
      <c r="D26" s="54"/>
      <c r="E26" s="54"/>
    </row>
    <row r="27" spans="1:5">
      <c r="A27" s="54"/>
      <c r="B27" s="54"/>
      <c r="C27" s="54" t="s">
        <v>683</v>
      </c>
      <c r="D27" s="54" t="s">
        <v>684</v>
      </c>
      <c r="E27" s="54" t="s">
        <v>685</v>
      </c>
    </row>
    <row r="28" spans="1:5">
      <c r="A28" s="54"/>
      <c r="B28" s="54"/>
      <c r="C28" s="54" t="s">
        <v>686</v>
      </c>
      <c r="D28" s="54" t="s">
        <v>687</v>
      </c>
      <c r="E28" s="54" t="s">
        <v>688</v>
      </c>
    </row>
    <row r="29" spans="1:5">
      <c r="A29" s="54"/>
      <c r="B29" s="54"/>
      <c r="C29" s="54"/>
      <c r="D29" s="54"/>
      <c r="E29" s="54"/>
    </row>
    <row r="30" spans="1:5">
      <c r="A30" s="54"/>
      <c r="B30" s="54"/>
      <c r="C30" s="54" t="s">
        <v>689</v>
      </c>
      <c r="D30" s="54" t="s">
        <v>690</v>
      </c>
      <c r="E30" s="54" t="s">
        <v>691</v>
      </c>
    </row>
    <row r="31" spans="1:5">
      <c r="A31" s="54"/>
      <c r="B31" s="54"/>
      <c r="C31" s="54" t="s">
        <v>692</v>
      </c>
      <c r="D31" s="54" t="s">
        <v>693</v>
      </c>
      <c r="E31" s="54" t="s">
        <v>694</v>
      </c>
    </row>
    <row r="32" spans="1:5">
      <c r="A32" s="54"/>
      <c r="B32" s="54"/>
      <c r="C32" s="54" t="s">
        <v>695</v>
      </c>
      <c r="D32" s="54" t="s">
        <v>696</v>
      </c>
      <c r="E32" s="54" t="s">
        <v>697</v>
      </c>
    </row>
    <row r="33" spans="1:5">
      <c r="A33" s="54"/>
      <c r="B33" s="54"/>
      <c r="C33" s="54" t="s">
        <v>698</v>
      </c>
      <c r="D33" s="54" t="s">
        <v>699</v>
      </c>
      <c r="E33" s="54" t="s">
        <v>700</v>
      </c>
    </row>
    <row r="34" spans="1:5">
      <c r="A34" s="54"/>
      <c r="B34" s="54"/>
      <c r="C34" s="54"/>
      <c r="D34" s="54"/>
      <c r="E34" s="54"/>
    </row>
    <row r="35" spans="1:5">
      <c r="A35" s="54"/>
      <c r="B35" s="54"/>
      <c r="C35" s="54" t="s">
        <v>701</v>
      </c>
      <c r="D35" s="54" t="s">
        <v>702</v>
      </c>
      <c r="E35" s="54" t="s">
        <v>703</v>
      </c>
    </row>
    <row r="36" spans="1:5">
      <c r="A36" s="54"/>
      <c r="B36" s="54"/>
      <c r="C36" s="54" t="s">
        <v>704</v>
      </c>
      <c r="D36" s="54" t="s">
        <v>705</v>
      </c>
      <c r="E36" s="54" t="s">
        <v>706</v>
      </c>
    </row>
    <row r="37" spans="1:5">
      <c r="A37" s="54"/>
      <c r="B37" s="54"/>
      <c r="C37" s="54" t="s">
        <v>707</v>
      </c>
      <c r="D37" s="54" t="s">
        <v>708</v>
      </c>
      <c r="E37" s="54" t="s">
        <v>709</v>
      </c>
    </row>
    <row r="38" spans="1:5">
      <c r="A38" s="54"/>
      <c r="B38" s="54"/>
      <c r="C38" s="54" t="s">
        <v>710</v>
      </c>
      <c r="D38" s="54" t="s">
        <v>711</v>
      </c>
      <c r="E38" s="54" t="s">
        <v>712</v>
      </c>
    </row>
    <row r="39" spans="1:5">
      <c r="A39" s="54"/>
      <c r="B39" s="54"/>
      <c r="C39" s="54" t="s">
        <v>713</v>
      </c>
      <c r="D39" s="54" t="s">
        <v>714</v>
      </c>
      <c r="E39" s="54" t="s">
        <v>715</v>
      </c>
    </row>
    <row r="40" spans="1:5">
      <c r="A40" s="54"/>
      <c r="B40" s="54"/>
      <c r="C40" s="54" t="s">
        <v>716</v>
      </c>
      <c r="D40" s="54" t="s">
        <v>717</v>
      </c>
      <c r="E40" s="54" t="s">
        <v>718</v>
      </c>
    </row>
    <row r="41" spans="1:5">
      <c r="A41" s="54"/>
      <c r="B41" s="54"/>
      <c r="C41" s="54"/>
      <c r="D41" s="54"/>
      <c r="E41" s="54"/>
    </row>
    <row r="42" spans="1:5">
      <c r="A42" s="54"/>
      <c r="B42" s="54"/>
      <c r="C42" s="54" t="s">
        <v>719</v>
      </c>
      <c r="D42" s="54" t="s">
        <v>720</v>
      </c>
      <c r="E42" s="54" t="s">
        <v>721</v>
      </c>
    </row>
    <row r="43" spans="1:5">
      <c r="A43" s="54"/>
      <c r="B43" s="54"/>
      <c r="C43" s="54"/>
      <c r="D43" s="54"/>
      <c r="E43" s="54"/>
    </row>
    <row r="44" spans="1:5">
      <c r="A44" s="54"/>
      <c r="B44" s="54"/>
      <c r="C44" s="54" t="s">
        <v>722</v>
      </c>
      <c r="D44" s="54" t="s">
        <v>723</v>
      </c>
      <c r="E44" s="54" t="s">
        <v>724</v>
      </c>
    </row>
    <row r="45" spans="1:5">
      <c r="A45" s="54"/>
      <c r="B45" s="54"/>
      <c r="C45" s="54"/>
      <c r="D45" s="54"/>
      <c r="E45" s="54"/>
    </row>
    <row r="46" spans="1:5">
      <c r="A46" s="54"/>
      <c r="B46" s="54"/>
      <c r="C46" s="54" t="s">
        <v>725</v>
      </c>
      <c r="D46" s="54" t="s">
        <v>726</v>
      </c>
      <c r="E46" s="54" t="s">
        <v>727</v>
      </c>
    </row>
    <row r="47" spans="1:5">
      <c r="A47" s="54"/>
      <c r="B47" s="54"/>
      <c r="C47" s="54" t="s">
        <v>728</v>
      </c>
      <c r="D47" s="54" t="s">
        <v>729</v>
      </c>
      <c r="E47" s="54" t="s">
        <v>730</v>
      </c>
    </row>
    <row r="48" spans="1:5">
      <c r="A48" s="54"/>
      <c r="B48" s="54"/>
      <c r="C48" s="54"/>
      <c r="D48" s="54"/>
      <c r="E48" s="54"/>
    </row>
    <row r="49" spans="1:5">
      <c r="A49" s="54"/>
      <c r="B49" s="54"/>
      <c r="C49" s="54"/>
      <c r="D49" s="54"/>
      <c r="E49" s="54"/>
    </row>
    <row r="50" spans="1:5">
      <c r="A50" s="54"/>
      <c r="B50" s="54"/>
      <c r="C50" s="54" t="s">
        <v>731</v>
      </c>
      <c r="D50" s="54" t="s">
        <v>732</v>
      </c>
      <c r="E50" s="54" t="s">
        <v>733</v>
      </c>
    </row>
    <row r="51" spans="1:5">
      <c r="A51" s="54"/>
      <c r="B51" s="54"/>
      <c r="C51" s="54" t="s">
        <v>734</v>
      </c>
      <c r="D51" s="54" t="s">
        <v>735</v>
      </c>
      <c r="E51" s="54" t="s">
        <v>736</v>
      </c>
    </row>
    <row r="52" spans="1:5">
      <c r="A52" s="54"/>
      <c r="B52" s="54"/>
      <c r="C52" s="54" t="s">
        <v>737</v>
      </c>
      <c r="D52" s="54" t="s">
        <v>738</v>
      </c>
      <c r="E52" s="54" t="s">
        <v>739</v>
      </c>
    </row>
    <row r="53" spans="1:5">
      <c r="A53" s="54"/>
      <c r="B53" s="54"/>
      <c r="C53" s="54" t="s">
        <v>740</v>
      </c>
      <c r="D53" s="54" t="s">
        <v>741</v>
      </c>
      <c r="E53" s="54" t="s">
        <v>742</v>
      </c>
    </row>
    <row r="54" spans="1:5">
      <c r="A54" s="54"/>
      <c r="B54" s="54"/>
      <c r="C54" s="54"/>
      <c r="D54" s="54"/>
      <c r="E54" s="54"/>
    </row>
    <row r="55" spans="1:5">
      <c r="A55" s="54"/>
      <c r="B55" s="54"/>
      <c r="C55" s="54" t="s">
        <v>743</v>
      </c>
      <c r="D55" s="54" t="s">
        <v>744</v>
      </c>
      <c r="E55" s="54" t="s">
        <v>745</v>
      </c>
    </row>
    <row r="56" spans="1:5">
      <c r="A56" s="54"/>
      <c r="B56" s="54"/>
      <c r="C56" s="54" t="s">
        <v>746</v>
      </c>
      <c r="D56" s="54" t="s">
        <v>747</v>
      </c>
      <c r="E56" s="54" t="s">
        <v>748</v>
      </c>
    </row>
    <row r="57" spans="1:5">
      <c r="A57" s="54"/>
      <c r="B57" s="54"/>
      <c r="C57" s="54"/>
      <c r="D57" s="54"/>
      <c r="E57" s="54"/>
    </row>
    <row r="58" spans="1:5">
      <c r="A58" s="54"/>
      <c r="B58" s="54"/>
      <c r="C58" s="54" t="s">
        <v>749</v>
      </c>
      <c r="D58" s="54" t="s">
        <v>750</v>
      </c>
      <c r="E58" s="54" t="s">
        <v>751</v>
      </c>
    </row>
    <row r="59" spans="1:5">
      <c r="A59" s="54"/>
      <c r="B59" s="54"/>
      <c r="C59" s="54" t="s">
        <v>752</v>
      </c>
      <c r="D59" s="54" t="s">
        <v>753</v>
      </c>
      <c r="E59" s="54" t="s">
        <v>754</v>
      </c>
    </row>
    <row r="60" spans="1:5">
      <c r="A60" s="54"/>
      <c r="B60" s="54"/>
      <c r="C60" s="54" t="s">
        <v>755</v>
      </c>
      <c r="D60" s="54" t="s">
        <v>756</v>
      </c>
      <c r="E60" s="54" t="s">
        <v>757</v>
      </c>
    </row>
    <row r="61" spans="1:5">
      <c r="A61" s="54"/>
      <c r="B61" s="54"/>
      <c r="C61" s="54" t="s">
        <v>758</v>
      </c>
      <c r="D61" s="54" t="s">
        <v>759</v>
      </c>
      <c r="E61" s="54" t="s">
        <v>760</v>
      </c>
    </row>
    <row r="62" spans="1:5">
      <c r="A62" s="54"/>
      <c r="B62" s="54"/>
      <c r="C62" s="54"/>
      <c r="D62" s="54"/>
      <c r="E62" s="54"/>
    </row>
    <row r="63" spans="1:5">
      <c r="A63" s="54"/>
      <c r="B63" s="54"/>
      <c r="C63" s="54" t="s">
        <v>761</v>
      </c>
      <c r="D63" s="54" t="s">
        <v>762</v>
      </c>
      <c r="E63" s="54" t="s">
        <v>763</v>
      </c>
    </row>
    <row r="64" spans="1:5">
      <c r="A64" s="54"/>
      <c r="B64" s="54"/>
      <c r="C64" s="54" t="s">
        <v>764</v>
      </c>
      <c r="D64" s="54" t="s">
        <v>765</v>
      </c>
      <c r="E64" s="54" t="s">
        <v>766</v>
      </c>
    </row>
    <row r="65" spans="1:5">
      <c r="A65" s="54"/>
      <c r="B65" s="54"/>
      <c r="C65" s="54" t="s">
        <v>767</v>
      </c>
      <c r="D65" s="54" t="s">
        <v>768</v>
      </c>
      <c r="E65" s="54" t="s">
        <v>769</v>
      </c>
    </row>
    <row r="66" spans="1:5">
      <c r="A66" s="54"/>
      <c r="B66" s="54"/>
      <c r="C66" s="54" t="s">
        <v>770</v>
      </c>
      <c r="D66" s="54" t="s">
        <v>771</v>
      </c>
      <c r="E66" s="54" t="s">
        <v>772</v>
      </c>
    </row>
    <row r="67" spans="1:5">
      <c r="A67" s="54"/>
      <c r="B67" s="54"/>
      <c r="C67" s="54" t="s">
        <v>773</v>
      </c>
      <c r="D67" s="54" t="s">
        <v>774</v>
      </c>
      <c r="E67" s="54" t="s">
        <v>775</v>
      </c>
    </row>
    <row r="68" spans="1:5">
      <c r="A68" s="54"/>
      <c r="B68" s="54"/>
      <c r="C68" s="54" t="s">
        <v>776</v>
      </c>
      <c r="D68" s="54" t="s">
        <v>777</v>
      </c>
      <c r="E68" s="54" t="s">
        <v>778</v>
      </c>
    </row>
    <row r="69" spans="1:5">
      <c r="A69" s="54"/>
      <c r="B69" s="54"/>
      <c r="C69" s="54"/>
      <c r="D69" s="54"/>
      <c r="E69" s="54"/>
    </row>
    <row r="70" spans="1:5">
      <c r="A70" s="54"/>
      <c r="B70" s="54"/>
      <c r="C70" s="54" t="s">
        <v>779</v>
      </c>
      <c r="D70" s="54" t="s">
        <v>780</v>
      </c>
      <c r="E70" s="54" t="s">
        <v>781</v>
      </c>
    </row>
    <row r="71" spans="1:5">
      <c r="A71" s="54"/>
      <c r="B71" s="54"/>
      <c r="C71" s="54"/>
      <c r="D71" s="54"/>
      <c r="E71" s="54"/>
    </row>
    <row r="72" spans="1:5">
      <c r="A72" s="54"/>
      <c r="B72" s="54"/>
      <c r="C72" s="54" t="s">
        <v>782</v>
      </c>
      <c r="D72" s="54" t="s">
        <v>783</v>
      </c>
      <c r="E72" s="54" t="s">
        <v>784</v>
      </c>
    </row>
    <row r="73" spans="1:5">
      <c r="A73" s="54"/>
      <c r="B73" s="54"/>
      <c r="C73" s="54"/>
      <c r="D73" s="54"/>
      <c r="E73" s="54"/>
    </row>
    <row r="74" spans="1:5">
      <c r="A74" s="54"/>
      <c r="B74" s="54"/>
      <c r="C74" s="54" t="s">
        <v>785</v>
      </c>
      <c r="D74" s="54" t="s">
        <v>786</v>
      </c>
      <c r="E74" s="54" t="s">
        <v>787</v>
      </c>
    </row>
    <row r="75" spans="1:5">
      <c r="A75" s="54"/>
      <c r="B75" s="54"/>
      <c r="C75" s="54" t="s">
        <v>788</v>
      </c>
      <c r="D75" s="54" t="s">
        <v>789</v>
      </c>
      <c r="E75" s="54" t="s">
        <v>790</v>
      </c>
    </row>
    <row r="76" spans="1:5">
      <c r="A76" s="54"/>
      <c r="B76" s="54"/>
    </row>
    <row r="77" spans="1:5">
      <c r="A77" s="54"/>
      <c r="B77" s="54"/>
      <c r="C77" s="54"/>
      <c r="D77" s="54"/>
      <c r="E77" s="54"/>
    </row>
    <row r="78" spans="1:5">
      <c r="A78" s="54"/>
      <c r="B78" s="54"/>
      <c r="C78" s="54" t="s">
        <v>791</v>
      </c>
      <c r="D78" s="54" t="s">
        <v>792</v>
      </c>
      <c r="E78" s="54" t="s">
        <v>793</v>
      </c>
    </row>
    <row r="79" spans="1:5">
      <c r="A79" s="54"/>
      <c r="B79" s="54"/>
      <c r="C79" s="54" t="s">
        <v>794</v>
      </c>
      <c r="D79" s="54" t="s">
        <v>795</v>
      </c>
      <c r="E79" s="54" t="s">
        <v>796</v>
      </c>
    </row>
    <row r="80" spans="1:5">
      <c r="A80" s="54"/>
      <c r="B80" s="54"/>
      <c r="C80" s="54" t="s">
        <v>797</v>
      </c>
      <c r="D80" s="54" t="s">
        <v>798</v>
      </c>
      <c r="E80" s="54" t="s">
        <v>799</v>
      </c>
    </row>
    <row r="81" spans="1:5">
      <c r="A81" s="54"/>
      <c r="B81" s="54"/>
      <c r="C81" s="54" t="s">
        <v>800</v>
      </c>
      <c r="D81" s="54" t="s">
        <v>801</v>
      </c>
      <c r="E81" s="54" t="s">
        <v>802</v>
      </c>
    </row>
    <row r="82" spans="1:5">
      <c r="A82" s="54"/>
      <c r="B82" s="54"/>
      <c r="C82" s="54"/>
      <c r="D82" s="54"/>
      <c r="E82" s="54"/>
    </row>
    <row r="83" spans="1:5">
      <c r="A83" s="54"/>
      <c r="B83" s="54"/>
    </row>
    <row r="84" spans="1:5">
      <c r="A84" s="54"/>
      <c r="B84" s="54"/>
      <c r="C84" s="54" t="s">
        <v>1116</v>
      </c>
      <c r="D84" s="54" t="s">
        <v>1117</v>
      </c>
      <c r="E84" s="54" t="s">
        <v>1118</v>
      </c>
    </row>
    <row r="85" spans="1:5">
      <c r="A85" s="54"/>
      <c r="B85" s="54"/>
    </row>
    <row r="86" spans="1:5">
      <c r="A86" s="54"/>
      <c r="B86" s="54"/>
      <c r="C86" s="54"/>
      <c r="D86" s="54"/>
      <c r="E86" s="54"/>
    </row>
    <row r="87" spans="1:5">
      <c r="A87" s="54"/>
      <c r="B87" s="54"/>
      <c r="C87" s="54"/>
      <c r="D87" s="54"/>
      <c r="E87" s="54"/>
    </row>
    <row r="88" spans="1:5">
      <c r="A88" s="54"/>
      <c r="B88" s="54"/>
      <c r="C88" s="54" t="s">
        <v>803</v>
      </c>
      <c r="D88" s="54" t="s">
        <v>804</v>
      </c>
      <c r="E88" s="54" t="s">
        <v>805</v>
      </c>
    </row>
    <row r="89" spans="1:5">
      <c r="A89" s="54"/>
      <c r="B89" s="54"/>
      <c r="C89" s="54" t="s">
        <v>806</v>
      </c>
      <c r="D89" s="54" t="s">
        <v>807</v>
      </c>
      <c r="E89" s="54" t="s">
        <v>808</v>
      </c>
    </row>
    <row r="90" spans="1:5">
      <c r="A90" s="54"/>
      <c r="B90" s="54"/>
      <c r="C90" s="54" t="s">
        <v>809</v>
      </c>
      <c r="D90" s="54" t="s">
        <v>810</v>
      </c>
      <c r="E90" s="54" t="s">
        <v>811</v>
      </c>
    </row>
    <row r="91" spans="1:5">
      <c r="A91" s="54"/>
      <c r="B91" s="54"/>
      <c r="C91" s="54"/>
      <c r="D91" s="54"/>
      <c r="E91" s="54"/>
    </row>
    <row r="92" spans="1:5">
      <c r="A92" s="54"/>
      <c r="B92" s="54"/>
      <c r="C92" s="54" t="s">
        <v>812</v>
      </c>
      <c r="D92" s="54" t="s">
        <v>813</v>
      </c>
      <c r="E92" s="54" t="s">
        <v>814</v>
      </c>
    </row>
    <row r="93" spans="1:5">
      <c r="A93" s="54"/>
      <c r="B93" s="54"/>
      <c r="C93" s="54" t="s">
        <v>815</v>
      </c>
      <c r="D93" s="54" t="s">
        <v>816</v>
      </c>
      <c r="E93" s="54" t="s">
        <v>817</v>
      </c>
    </row>
    <row r="94" spans="1:5">
      <c r="A94" s="54"/>
      <c r="B94" s="54"/>
      <c r="C94" s="54" t="s">
        <v>818</v>
      </c>
      <c r="D94" s="54" t="s">
        <v>819</v>
      </c>
      <c r="E94" s="54" t="s">
        <v>820</v>
      </c>
    </row>
    <row r="95" spans="1:5">
      <c r="A95" s="54"/>
      <c r="B95" s="54"/>
      <c r="C95" s="54"/>
      <c r="D95" s="54"/>
      <c r="E95" s="54"/>
    </row>
    <row r="96" spans="1:5">
      <c r="A96" s="54"/>
      <c r="B96" s="54"/>
      <c r="C96" s="54" t="s">
        <v>821</v>
      </c>
      <c r="D96" s="54" t="s">
        <v>822</v>
      </c>
      <c r="E96" s="54" t="s">
        <v>823</v>
      </c>
    </row>
    <row r="97" spans="1:5">
      <c r="A97" s="54"/>
      <c r="B97" s="54"/>
      <c r="C97" s="54" t="s">
        <v>824</v>
      </c>
      <c r="D97" s="54" t="s">
        <v>825</v>
      </c>
      <c r="E97" s="54" t="s">
        <v>826</v>
      </c>
    </row>
    <row r="98" spans="1:5">
      <c r="A98" s="54"/>
      <c r="B98" s="54"/>
      <c r="C98" s="54" t="s">
        <v>827</v>
      </c>
      <c r="D98" s="54" t="s">
        <v>828</v>
      </c>
      <c r="E98" s="54" t="s">
        <v>829</v>
      </c>
    </row>
    <row r="99" spans="1:5">
      <c r="A99" s="54"/>
      <c r="B99" s="54"/>
      <c r="C99" s="54"/>
      <c r="D99" s="54"/>
      <c r="E99" s="54"/>
    </row>
    <row r="100" spans="1:5">
      <c r="A100" s="54"/>
      <c r="B100" s="54"/>
      <c r="C100" s="54" t="s">
        <v>830</v>
      </c>
      <c r="D100" s="54" t="s">
        <v>831</v>
      </c>
      <c r="E100" s="54" t="s">
        <v>832</v>
      </c>
    </row>
    <row r="101" spans="1:5">
      <c r="A101" s="54"/>
      <c r="B101" s="54"/>
      <c r="C101" s="54" t="s">
        <v>833</v>
      </c>
      <c r="D101" s="54" t="s">
        <v>834</v>
      </c>
      <c r="E101" s="54" t="s">
        <v>835</v>
      </c>
    </row>
    <row r="102" spans="1:5">
      <c r="A102" s="54"/>
      <c r="B102" s="54"/>
      <c r="C102" s="54" t="s">
        <v>836</v>
      </c>
      <c r="D102" s="54" t="s">
        <v>837</v>
      </c>
      <c r="E102" s="54" t="s">
        <v>838</v>
      </c>
    </row>
    <row r="103" spans="1:5">
      <c r="A103" s="54"/>
      <c r="B103" s="54"/>
      <c r="C103" s="54"/>
      <c r="D103" s="54"/>
      <c r="E103" s="54"/>
    </row>
    <row r="104" spans="1:5">
      <c r="B104" s="54"/>
      <c r="C104" s="54"/>
      <c r="D104" s="54"/>
      <c r="E104" s="54"/>
    </row>
    <row r="105" spans="1:5">
      <c r="B105" s="54"/>
      <c r="C105" s="54"/>
      <c r="D105" s="54"/>
      <c r="E105" s="54"/>
    </row>
    <row r="107" spans="1:5">
      <c r="C107" s="54" t="s">
        <v>839</v>
      </c>
      <c r="D107" s="54" t="s">
        <v>840</v>
      </c>
      <c r="E107" s="54" t="s">
        <v>841</v>
      </c>
    </row>
    <row r="108" spans="1:5">
      <c r="C108" s="54" t="s">
        <v>842</v>
      </c>
      <c r="D108" s="54" t="s">
        <v>843</v>
      </c>
      <c r="E108" s="54" t="s">
        <v>844</v>
      </c>
    </row>
    <row r="109" spans="1:5">
      <c r="C109" s="54" t="s">
        <v>845</v>
      </c>
      <c r="D109" s="54" t="s">
        <v>846</v>
      </c>
      <c r="E109" s="54" t="s">
        <v>847</v>
      </c>
    </row>
    <row r="110" spans="1:5">
      <c r="C110" s="54"/>
      <c r="D110" s="54"/>
      <c r="E110" s="54"/>
    </row>
    <row r="111" spans="1:5">
      <c r="C111" s="54" t="s">
        <v>848</v>
      </c>
      <c r="D111" s="54" t="s">
        <v>849</v>
      </c>
      <c r="E111" s="54" t="s">
        <v>850</v>
      </c>
    </row>
    <row r="112" spans="1:5">
      <c r="C112" s="54" t="s">
        <v>851</v>
      </c>
      <c r="D112" s="54" t="s">
        <v>852</v>
      </c>
      <c r="E112" s="54" t="s">
        <v>853</v>
      </c>
    </row>
    <row r="113" spans="3:10">
      <c r="C113" s="54" t="s">
        <v>854</v>
      </c>
      <c r="D113" s="54" t="s">
        <v>855</v>
      </c>
      <c r="E113" s="54" t="s">
        <v>856</v>
      </c>
    </row>
    <row r="114" spans="3:10">
      <c r="C114" s="54"/>
      <c r="D114" s="54"/>
      <c r="E114" s="54"/>
    </row>
    <row r="115" spans="3:10">
      <c r="C115" s="54" t="s">
        <v>857</v>
      </c>
      <c r="D115" s="54" t="s">
        <v>858</v>
      </c>
      <c r="E115" s="54" t="s">
        <v>859</v>
      </c>
    </row>
    <row r="116" spans="3:10">
      <c r="C116" s="54" t="s">
        <v>860</v>
      </c>
      <c r="D116" s="54" t="s">
        <v>861</v>
      </c>
      <c r="E116" s="54" t="s">
        <v>862</v>
      </c>
    </row>
    <row r="117" spans="3:10">
      <c r="C117" s="54" t="s">
        <v>863</v>
      </c>
      <c r="D117" s="54" t="s">
        <v>864</v>
      </c>
      <c r="E117" s="54" t="s">
        <v>865</v>
      </c>
    </row>
    <row r="118" spans="3:10">
      <c r="C118" s="54"/>
      <c r="D118" s="54"/>
      <c r="E118" s="54"/>
    </row>
    <row r="119" spans="3:10">
      <c r="C119" s="54" t="s">
        <v>866</v>
      </c>
      <c r="D119" s="54" t="s">
        <v>867</v>
      </c>
      <c r="E119" s="54" t="s">
        <v>868</v>
      </c>
    </row>
    <row r="120" spans="3:10">
      <c r="C120" s="54" t="s">
        <v>869</v>
      </c>
      <c r="D120" s="54" t="s">
        <v>870</v>
      </c>
      <c r="E120" s="54" t="s">
        <v>871</v>
      </c>
    </row>
    <row r="121" spans="3:10">
      <c r="C121" s="54" t="s">
        <v>872</v>
      </c>
      <c r="D121" s="54" t="s">
        <v>873</v>
      </c>
      <c r="E121" s="54" t="s">
        <v>874</v>
      </c>
    </row>
    <row r="123" spans="3:10">
      <c r="C123" s="54" t="s">
        <v>875</v>
      </c>
      <c r="D123" s="54" t="s">
        <v>876</v>
      </c>
      <c r="E123" s="54" t="s">
        <v>877</v>
      </c>
    </row>
    <row r="124" spans="3:10">
      <c r="C124" s="54" t="s">
        <v>878</v>
      </c>
      <c r="D124" s="54" t="s">
        <v>879</v>
      </c>
      <c r="E124" s="54" t="s">
        <v>880</v>
      </c>
    </row>
    <row r="125" spans="3:10">
      <c r="C125" s="54" t="s">
        <v>881</v>
      </c>
      <c r="D125" s="54" t="s">
        <v>882</v>
      </c>
      <c r="E125" s="54" t="s">
        <v>883</v>
      </c>
      <c r="H125" s="54"/>
      <c r="I125" s="54"/>
      <c r="J125" s="54"/>
    </row>
    <row r="126" spans="3:10">
      <c r="C126" s="54"/>
      <c r="D126" s="54"/>
      <c r="E126" s="54"/>
      <c r="H126" s="54"/>
      <c r="I126" s="54"/>
      <c r="J126" s="54"/>
    </row>
    <row r="127" spans="3:10">
      <c r="C127" s="54" t="s">
        <v>884</v>
      </c>
      <c r="D127" s="54" t="s">
        <v>885</v>
      </c>
      <c r="E127" s="54" t="s">
        <v>886</v>
      </c>
      <c r="H127" s="54"/>
      <c r="I127" s="54"/>
      <c r="J127" s="54"/>
    </row>
    <row r="128" spans="3:10">
      <c r="C128" s="54" t="s">
        <v>887</v>
      </c>
      <c r="D128" s="54" t="s">
        <v>888</v>
      </c>
      <c r="E128" s="54" t="s">
        <v>889</v>
      </c>
    </row>
    <row r="129" spans="3:5">
      <c r="C129" s="54" t="s">
        <v>890</v>
      </c>
      <c r="D129" s="54" t="s">
        <v>891</v>
      </c>
      <c r="E129" s="54" t="s">
        <v>892</v>
      </c>
    </row>
    <row r="130" spans="3:5">
      <c r="C130" s="54"/>
      <c r="D130" s="54"/>
      <c r="E130" s="54"/>
    </row>
    <row r="131" spans="3:5">
      <c r="C131" s="54" t="s">
        <v>1119</v>
      </c>
      <c r="D131" s="54" t="s">
        <v>1120</v>
      </c>
      <c r="E131" s="54" t="s">
        <v>1121</v>
      </c>
    </row>
    <row r="135" spans="3:5">
      <c r="C135" s="54" t="s">
        <v>893</v>
      </c>
      <c r="D135" s="54" t="s">
        <v>894</v>
      </c>
      <c r="E135" s="54" t="s">
        <v>895</v>
      </c>
    </row>
    <row r="136" spans="3:5">
      <c r="C136" s="54"/>
      <c r="D136" s="54"/>
      <c r="E136" s="54"/>
    </row>
    <row r="137" spans="3:5">
      <c r="C137" s="54" t="s">
        <v>896</v>
      </c>
      <c r="D137" s="54" t="s">
        <v>897</v>
      </c>
      <c r="E137" s="54" t="s">
        <v>898</v>
      </c>
    </row>
    <row r="138" spans="3:5">
      <c r="C138" s="54"/>
      <c r="D138" s="54"/>
      <c r="E138" s="54"/>
    </row>
    <row r="139" spans="3:5">
      <c r="C139" s="54" t="s">
        <v>899</v>
      </c>
      <c r="D139" s="54" t="s">
        <v>900</v>
      </c>
      <c r="E139" s="54" t="s">
        <v>901</v>
      </c>
    </row>
    <row r="140" spans="3:5">
      <c r="C140" s="54"/>
      <c r="D140" s="54"/>
      <c r="E140" s="54"/>
    </row>
    <row r="141" spans="3:5">
      <c r="C141" s="54" t="s">
        <v>902</v>
      </c>
      <c r="D141" s="54" t="s">
        <v>903</v>
      </c>
      <c r="E141" s="54" t="s">
        <v>904</v>
      </c>
    </row>
    <row r="142" spans="3:5">
      <c r="C142" s="54"/>
      <c r="D142" s="54"/>
      <c r="E142" s="54"/>
    </row>
    <row r="143" spans="3:5">
      <c r="C143" s="54"/>
      <c r="D143" s="54"/>
      <c r="E143" s="54"/>
    </row>
    <row r="144" spans="3:5">
      <c r="C144" s="54"/>
      <c r="D144" s="54"/>
      <c r="E144" s="54"/>
    </row>
    <row r="146" spans="3:5">
      <c r="C146" s="54" t="s">
        <v>905</v>
      </c>
      <c r="D146" s="54" t="s">
        <v>906</v>
      </c>
      <c r="E146" s="54" t="s">
        <v>907</v>
      </c>
    </row>
    <row r="147" spans="3:5">
      <c r="C147" s="54"/>
      <c r="D147" s="54"/>
      <c r="E147" s="54"/>
    </row>
    <row r="148" spans="3:5">
      <c r="C148" s="54" t="s">
        <v>908</v>
      </c>
      <c r="D148" s="54" t="s">
        <v>909</v>
      </c>
      <c r="E148" s="54" t="s">
        <v>910</v>
      </c>
    </row>
    <row r="149" spans="3:5">
      <c r="C149" s="54"/>
      <c r="D149" s="54"/>
      <c r="E149" s="54"/>
    </row>
    <row r="150" spans="3:5">
      <c r="C150" s="54" t="s">
        <v>911</v>
      </c>
      <c r="D150" s="54" t="s">
        <v>912</v>
      </c>
      <c r="E150" s="54" t="s">
        <v>913</v>
      </c>
    </row>
    <row r="151" spans="3:5">
      <c r="C151" s="54"/>
      <c r="D151" s="54"/>
      <c r="E151" s="54"/>
    </row>
    <row r="152" spans="3:5">
      <c r="C152" s="54" t="s">
        <v>914</v>
      </c>
      <c r="D152" s="54" t="s">
        <v>915</v>
      </c>
      <c r="E152" s="54" t="s">
        <v>916</v>
      </c>
    </row>
    <row r="154" spans="3:5">
      <c r="C154" s="54" t="s">
        <v>917</v>
      </c>
      <c r="D154" s="54" t="s">
        <v>918</v>
      </c>
      <c r="E154" s="54" t="s">
        <v>919</v>
      </c>
    </row>
    <row r="155" spans="3:5">
      <c r="C155" s="54"/>
      <c r="D155" s="54"/>
      <c r="E155" s="54"/>
    </row>
    <row r="156" spans="3:5">
      <c r="C156" s="54" t="s">
        <v>920</v>
      </c>
      <c r="D156" s="54" t="s">
        <v>921</v>
      </c>
      <c r="E156" s="54" t="s">
        <v>922</v>
      </c>
    </row>
    <row r="158" spans="3:5">
      <c r="C158" s="54" t="s">
        <v>923</v>
      </c>
      <c r="D158" s="54" t="s">
        <v>924</v>
      </c>
      <c r="E158" s="54" t="s">
        <v>925</v>
      </c>
    </row>
    <row r="159" spans="3:5">
      <c r="C159" s="54" t="s">
        <v>926</v>
      </c>
      <c r="D159" s="54" t="s">
        <v>927</v>
      </c>
      <c r="E159" s="54" t="s">
        <v>928</v>
      </c>
    </row>
    <row r="160" spans="3:5">
      <c r="C160" s="54"/>
      <c r="D160" s="54"/>
      <c r="E160" s="54"/>
    </row>
    <row r="162" spans="3:5">
      <c r="C162" s="54" t="s">
        <v>929</v>
      </c>
      <c r="D162" s="54" t="s">
        <v>930</v>
      </c>
      <c r="E162" s="54" t="s">
        <v>931</v>
      </c>
    </row>
    <row r="163" spans="3:5">
      <c r="C163" s="54" t="s">
        <v>932</v>
      </c>
      <c r="D163" s="54" t="s">
        <v>933</v>
      </c>
      <c r="E163" s="54" t="s">
        <v>934</v>
      </c>
    </row>
    <row r="164" spans="3:5">
      <c r="C164" s="54" t="s">
        <v>935</v>
      </c>
      <c r="D164" s="54" t="s">
        <v>936</v>
      </c>
      <c r="E164" s="54" t="s">
        <v>937</v>
      </c>
    </row>
    <row r="165" spans="3:5">
      <c r="C165" s="54"/>
      <c r="D165" s="54"/>
      <c r="E165" s="54"/>
    </row>
    <row r="166" spans="3:5">
      <c r="C166" s="54" t="s">
        <v>938</v>
      </c>
      <c r="D166" s="54" t="s">
        <v>939</v>
      </c>
      <c r="E166" s="54" t="s">
        <v>940</v>
      </c>
    </row>
    <row r="167" spans="3:5">
      <c r="C167" s="54" t="s">
        <v>941</v>
      </c>
      <c r="D167" s="54" t="s">
        <v>942</v>
      </c>
      <c r="E167" s="54" t="s">
        <v>943</v>
      </c>
    </row>
    <row r="168" spans="3:5">
      <c r="C168" s="54"/>
      <c r="D168" s="54"/>
      <c r="E168" s="54"/>
    </row>
    <row r="169" spans="3:5">
      <c r="C169" s="54" t="s">
        <v>944</v>
      </c>
      <c r="D169" s="54" t="s">
        <v>945</v>
      </c>
      <c r="E169" s="54" t="s">
        <v>946</v>
      </c>
    </row>
    <row r="170" spans="3:5">
      <c r="C170" s="54" t="s">
        <v>947</v>
      </c>
      <c r="D170" s="54" t="s">
        <v>948</v>
      </c>
      <c r="E170" s="54" t="s">
        <v>949</v>
      </c>
    </row>
    <row r="171" spans="3:5">
      <c r="C171" s="54" t="s">
        <v>950</v>
      </c>
      <c r="D171" s="54" t="s">
        <v>951</v>
      </c>
      <c r="E171" s="54" t="s">
        <v>952</v>
      </c>
    </row>
    <row r="172" spans="3:5">
      <c r="C172" s="54"/>
      <c r="D172" s="54"/>
      <c r="E172" s="54"/>
    </row>
    <row r="173" spans="3:5">
      <c r="C173" s="54" t="s">
        <v>953</v>
      </c>
      <c r="D173" s="54" t="s">
        <v>954</v>
      </c>
      <c r="E173" s="54" t="s">
        <v>955</v>
      </c>
    </row>
    <row r="174" spans="3:5">
      <c r="C174" s="54" t="s">
        <v>956</v>
      </c>
      <c r="D174" s="54" t="s">
        <v>957</v>
      </c>
      <c r="E174" s="54" t="s">
        <v>958</v>
      </c>
    </row>
    <row r="175" spans="3:5">
      <c r="C175" s="54"/>
      <c r="D175" s="54"/>
      <c r="E175" s="54"/>
    </row>
    <row r="177" spans="3:5">
      <c r="C177" s="54" t="s">
        <v>959</v>
      </c>
      <c r="D177" s="54" t="s">
        <v>960</v>
      </c>
      <c r="E177" s="54" t="s">
        <v>961</v>
      </c>
    </row>
    <row r="178" spans="3:5">
      <c r="C178" s="54" t="s">
        <v>962</v>
      </c>
      <c r="D178" s="54" t="s">
        <v>963</v>
      </c>
      <c r="E178" s="54" t="s">
        <v>964</v>
      </c>
    </row>
    <row r="179" spans="3:5">
      <c r="C179" s="54" t="s">
        <v>965</v>
      </c>
      <c r="D179" s="54" t="s">
        <v>966</v>
      </c>
      <c r="E179" s="54" t="s">
        <v>967</v>
      </c>
    </row>
    <row r="180" spans="3:5">
      <c r="C180" s="54"/>
      <c r="D180" s="54"/>
      <c r="E180" s="54"/>
    </row>
    <row r="181" spans="3:5">
      <c r="C181" s="54" t="s">
        <v>968</v>
      </c>
      <c r="D181" s="54" t="s">
        <v>969</v>
      </c>
      <c r="E181" s="54" t="s">
        <v>970</v>
      </c>
    </row>
    <row r="182" spans="3:5">
      <c r="C182" s="54" t="s">
        <v>971</v>
      </c>
      <c r="D182" s="54" t="s">
        <v>972</v>
      </c>
      <c r="E182" s="54" t="s">
        <v>973</v>
      </c>
    </row>
    <row r="183" spans="3:5">
      <c r="C183" s="54"/>
      <c r="D183" s="54"/>
      <c r="E183" s="54"/>
    </row>
    <row r="184" spans="3:5">
      <c r="C184" s="54" t="s">
        <v>974</v>
      </c>
      <c r="D184" s="54" t="s">
        <v>975</v>
      </c>
      <c r="E184" s="54" t="s">
        <v>976</v>
      </c>
    </row>
    <row r="185" spans="3:5">
      <c r="C185" s="54" t="s">
        <v>977</v>
      </c>
      <c r="D185" s="54" t="s">
        <v>978</v>
      </c>
      <c r="E185" s="54" t="s">
        <v>979</v>
      </c>
    </row>
    <row r="186" spans="3:5">
      <c r="C186" s="54" t="s">
        <v>980</v>
      </c>
      <c r="D186" s="54" t="s">
        <v>981</v>
      </c>
      <c r="E186" s="54" t="s">
        <v>982</v>
      </c>
    </row>
    <row r="188" spans="3:5">
      <c r="C188" s="54" t="s">
        <v>983</v>
      </c>
      <c r="D188" s="54" t="s">
        <v>984</v>
      </c>
      <c r="E188" s="54" t="s">
        <v>985</v>
      </c>
    </row>
    <row r="189" spans="3:5">
      <c r="C189" s="54" t="s">
        <v>986</v>
      </c>
      <c r="D189" s="54" t="s">
        <v>987</v>
      </c>
      <c r="E189" s="54" t="s">
        <v>988</v>
      </c>
    </row>
    <row r="192" spans="3:5">
      <c r="C192" s="54" t="s">
        <v>989</v>
      </c>
      <c r="D192" s="54" t="s">
        <v>990</v>
      </c>
      <c r="E192" s="54" t="s">
        <v>991</v>
      </c>
    </row>
    <row r="193" spans="3:5">
      <c r="C193" s="54" t="s">
        <v>992</v>
      </c>
      <c r="D193" s="54" t="s">
        <v>993</v>
      </c>
      <c r="E193" s="54" t="s">
        <v>994</v>
      </c>
    </row>
    <row r="195" spans="3:5">
      <c r="C195" s="54" t="s">
        <v>995</v>
      </c>
      <c r="D195" s="54" t="s">
        <v>996</v>
      </c>
      <c r="E195" s="54" t="s">
        <v>997</v>
      </c>
    </row>
    <row r="196" spans="3:5">
      <c r="C196" s="54"/>
      <c r="D196" s="54"/>
      <c r="E196" s="54"/>
    </row>
    <row r="197" spans="3:5">
      <c r="C197" s="54" t="s">
        <v>998</v>
      </c>
      <c r="D197" s="54" t="s">
        <v>999</v>
      </c>
      <c r="E197" s="54" t="s">
        <v>1000</v>
      </c>
    </row>
    <row r="199" spans="3:5">
      <c r="C199" s="54" t="s">
        <v>1001</v>
      </c>
      <c r="D199" s="54" t="s">
        <v>1002</v>
      </c>
      <c r="E199" s="54" t="s">
        <v>1003</v>
      </c>
    </row>
    <row r="200" spans="3:5">
      <c r="C200" s="54" t="s">
        <v>1004</v>
      </c>
      <c r="D200" s="54" t="s">
        <v>1005</v>
      </c>
      <c r="E200" s="54" t="s">
        <v>1006</v>
      </c>
    </row>
    <row r="203" spans="3:5">
      <c r="C203" s="54" t="s">
        <v>1007</v>
      </c>
      <c r="D203" s="54" t="s">
        <v>1008</v>
      </c>
      <c r="E203" s="54" t="s">
        <v>1009</v>
      </c>
    </row>
    <row r="204" spans="3:5">
      <c r="C204" s="54" t="s">
        <v>1010</v>
      </c>
      <c r="D204" s="54" t="s">
        <v>1011</v>
      </c>
      <c r="E204" s="54" t="s">
        <v>1012</v>
      </c>
    </row>
    <row r="206" spans="3:5">
      <c r="C206" s="54" t="s">
        <v>1013</v>
      </c>
      <c r="D206" s="54" t="s">
        <v>1014</v>
      </c>
      <c r="E206" s="54" t="s">
        <v>1015</v>
      </c>
    </row>
    <row r="207" spans="3:5">
      <c r="C207" s="54"/>
      <c r="D207" s="54"/>
      <c r="E207" s="54"/>
    </row>
    <row r="208" spans="3:5">
      <c r="C208" s="54" t="s">
        <v>1016</v>
      </c>
      <c r="D208" s="54" t="s">
        <v>1017</v>
      </c>
      <c r="E208" s="54" t="s">
        <v>1018</v>
      </c>
    </row>
    <row r="210" spans="3:5">
      <c r="C210" s="54" t="s">
        <v>1019</v>
      </c>
      <c r="D210" s="54" t="s">
        <v>1020</v>
      </c>
      <c r="E210" s="54" t="s">
        <v>1021</v>
      </c>
    </row>
    <row r="211" spans="3:5">
      <c r="C211" s="54" t="s">
        <v>1022</v>
      </c>
      <c r="D211" s="54" t="s">
        <v>1023</v>
      </c>
      <c r="E211" s="54" t="s">
        <v>1024</v>
      </c>
    </row>
    <row r="212" spans="3:5">
      <c r="C212" s="54"/>
      <c r="D212" s="54"/>
      <c r="E212" s="54"/>
    </row>
    <row r="213" spans="3:5">
      <c r="C213" s="54"/>
      <c r="D213" s="54"/>
      <c r="E213" s="54"/>
    </row>
    <row r="214" spans="3:5">
      <c r="C214" s="54" t="s">
        <v>1241</v>
      </c>
      <c r="D214" s="54" t="s">
        <v>1242</v>
      </c>
      <c r="E214" s="54" t="s">
        <v>1243</v>
      </c>
    </row>
    <row r="215" spans="3:5">
      <c r="C215" s="54" t="s">
        <v>1184</v>
      </c>
      <c r="D215" s="54" t="s">
        <v>1185</v>
      </c>
      <c r="E215" s="54" t="s">
        <v>1186</v>
      </c>
    </row>
    <row r="216" spans="3:5">
      <c r="C216" s="54" t="s">
        <v>1187</v>
      </c>
      <c r="D216" s="54" t="s">
        <v>1188</v>
      </c>
      <c r="E216" s="54" t="s">
        <v>1189</v>
      </c>
    </row>
    <row r="217" spans="3:5">
      <c r="C217" s="54"/>
      <c r="D217" s="54"/>
      <c r="E217" s="54"/>
    </row>
    <row r="218" spans="3:5">
      <c r="C218" s="54"/>
      <c r="D218" s="54"/>
      <c r="E218" s="54"/>
    </row>
    <row r="219" spans="3:5">
      <c r="C219" s="54" t="s">
        <v>1191</v>
      </c>
      <c r="D219" s="54" t="s">
        <v>1192</v>
      </c>
      <c r="E219" s="54" t="s">
        <v>1193</v>
      </c>
    </row>
    <row r="220" spans="3:5">
      <c r="C220" s="54"/>
      <c r="D220" s="54"/>
      <c r="E220" s="54"/>
    </row>
    <row r="221" spans="3:5">
      <c r="C221" s="54" t="s">
        <v>1220</v>
      </c>
      <c r="D221" s="54" t="s">
        <v>1222</v>
      </c>
      <c r="E221" s="54" t="s">
        <v>1224</v>
      </c>
    </row>
    <row r="222" spans="3:5">
      <c r="C222" s="54" t="s">
        <v>1221</v>
      </c>
      <c r="D222" s="54" t="s">
        <v>1223</v>
      </c>
      <c r="E222" s="54" t="s">
        <v>1225</v>
      </c>
    </row>
    <row r="223" spans="3:5">
      <c r="C223" s="54"/>
      <c r="D223" s="54"/>
      <c r="E223" s="54"/>
    </row>
    <row r="224" spans="3:5">
      <c r="C224" s="54"/>
      <c r="D224" s="54"/>
      <c r="E224" s="54"/>
    </row>
    <row r="225" spans="3:5">
      <c r="C225" s="54" t="s">
        <v>1244</v>
      </c>
      <c r="D225" s="54" t="s">
        <v>1246</v>
      </c>
      <c r="E225" s="54" t="s">
        <v>1248</v>
      </c>
    </row>
    <row r="226" spans="3:5">
      <c r="C226" s="54" t="s">
        <v>1245</v>
      </c>
      <c r="D226" s="54" t="s">
        <v>1247</v>
      </c>
      <c r="E226" s="54" t="s">
        <v>1249</v>
      </c>
    </row>
    <row r="229" spans="3:5">
      <c r="C229" s="54" t="s">
        <v>1228</v>
      </c>
      <c r="D229" s="54" t="s">
        <v>1230</v>
      </c>
      <c r="E229" s="54" t="s">
        <v>1233</v>
      </c>
    </row>
    <row r="230" spans="3:5">
      <c r="C230" s="54" t="s">
        <v>1229</v>
      </c>
      <c r="D230" s="54" t="s">
        <v>1232</v>
      </c>
      <c r="E230" s="54" t="s">
        <v>1231</v>
      </c>
    </row>
    <row r="231" spans="3:5">
      <c r="C231" s="54"/>
      <c r="D231" s="54"/>
      <c r="E231" s="54"/>
    </row>
    <row r="233" spans="3:5">
      <c r="C233" s="54" t="s">
        <v>1250</v>
      </c>
      <c r="D233" s="54" t="s">
        <v>1268</v>
      </c>
      <c r="E233" s="54" t="s">
        <v>1287</v>
      </c>
    </row>
    <row r="234" spans="3:5">
      <c r="C234" s="54" t="s">
        <v>1251</v>
      </c>
      <c r="D234" s="54" t="s">
        <v>1269</v>
      </c>
      <c r="E234" s="54" t="s">
        <v>1288</v>
      </c>
    </row>
    <row r="235" spans="3:5">
      <c r="C235" s="54" t="s">
        <v>1252</v>
      </c>
      <c r="D235" s="54" t="s">
        <v>1270</v>
      </c>
      <c r="E235" s="54" t="s">
        <v>1289</v>
      </c>
    </row>
    <row r="236" spans="3:5">
      <c r="C236" s="54" t="s">
        <v>1253</v>
      </c>
      <c r="D236" s="54" t="s">
        <v>1271</v>
      </c>
      <c r="E236" s="54" t="s">
        <v>1290</v>
      </c>
    </row>
    <row r="237" spans="3:5">
      <c r="C237" s="54"/>
      <c r="D237" s="54"/>
      <c r="E237" s="54"/>
    </row>
    <row r="238" spans="3:5">
      <c r="C238" s="54" t="s">
        <v>1254</v>
      </c>
      <c r="D238" s="54" t="s">
        <v>1272</v>
      </c>
      <c r="E238" s="54" t="s">
        <v>1291</v>
      </c>
    </row>
    <row r="239" spans="3:5">
      <c r="C239" s="54" t="s">
        <v>1190</v>
      </c>
      <c r="D239" s="54" t="s">
        <v>1273</v>
      </c>
      <c r="E239" s="54" t="s">
        <v>1292</v>
      </c>
    </row>
    <row r="240" spans="3:5">
      <c r="C240" s="54"/>
      <c r="D240" s="54"/>
      <c r="E240" s="54"/>
    </row>
    <row r="241" spans="1:5">
      <c r="C241" s="54" t="s">
        <v>1255</v>
      </c>
      <c r="D241" s="54" t="s">
        <v>1274</v>
      </c>
      <c r="E241" s="54" t="s">
        <v>1293</v>
      </c>
    </row>
    <row r="242" spans="1:5">
      <c r="C242" s="54" t="s">
        <v>1256</v>
      </c>
      <c r="D242" s="54" t="s">
        <v>1275</v>
      </c>
      <c r="E242" s="54" t="s">
        <v>1294</v>
      </c>
    </row>
    <row r="243" spans="1:5">
      <c r="C243" s="54" t="s">
        <v>1257</v>
      </c>
      <c r="D243" s="54" t="s">
        <v>1276</v>
      </c>
      <c r="E243" s="54" t="s">
        <v>1295</v>
      </c>
    </row>
    <row r="244" spans="1:5">
      <c r="C244" s="54" t="s">
        <v>1258</v>
      </c>
      <c r="D244" s="54" t="s">
        <v>1277</v>
      </c>
      <c r="E244" s="54" t="s">
        <v>1296</v>
      </c>
    </row>
    <row r="245" spans="1:5">
      <c r="C245" s="54"/>
      <c r="D245" s="54"/>
      <c r="E245" s="54"/>
    </row>
    <row r="246" spans="1:5">
      <c r="A246" s="54"/>
      <c r="B246" s="54"/>
      <c r="C246" s="54" t="s">
        <v>1259</v>
      </c>
      <c r="D246" s="54" t="s">
        <v>1278</v>
      </c>
      <c r="E246" s="54" t="s">
        <v>1297</v>
      </c>
    </row>
    <row r="247" spans="1:5">
      <c r="A247" s="54"/>
      <c r="B247" s="54"/>
      <c r="C247" s="54" t="s">
        <v>1260</v>
      </c>
      <c r="D247" s="54" t="s">
        <v>1279</v>
      </c>
      <c r="E247" s="54" t="s">
        <v>1298</v>
      </c>
    </row>
    <row r="248" spans="1:5">
      <c r="C248" s="54"/>
      <c r="D248" s="54"/>
      <c r="E248" s="54"/>
    </row>
    <row r="249" spans="1:5">
      <c r="C249" s="54" t="s">
        <v>1234</v>
      </c>
      <c r="D249" s="54" t="s">
        <v>1235</v>
      </c>
      <c r="E249" s="54" t="s">
        <v>1236</v>
      </c>
    </row>
    <row r="250" spans="1:5">
      <c r="C250" s="54" t="s">
        <v>1261</v>
      </c>
      <c r="D250" s="54" t="s">
        <v>1280</v>
      </c>
      <c r="E250" s="54" t="s">
        <v>1299</v>
      </c>
    </row>
    <row r="251" spans="1:5">
      <c r="C251" s="54" t="s">
        <v>1262</v>
      </c>
      <c r="D251" s="54" t="s">
        <v>1281</v>
      </c>
      <c r="E251" s="54" t="s">
        <v>1300</v>
      </c>
    </row>
    <row r="252" spans="1:5">
      <c r="C252" s="54" t="s">
        <v>1263</v>
      </c>
      <c r="D252" s="54" t="s">
        <v>1282</v>
      </c>
      <c r="E252" s="54" t="s">
        <v>1301</v>
      </c>
    </row>
    <row r="253" spans="1:5">
      <c r="C253" s="54" t="s">
        <v>1264</v>
      </c>
      <c r="D253" s="54" t="s">
        <v>1283</v>
      </c>
      <c r="E253" s="54" t="s">
        <v>1302</v>
      </c>
    </row>
    <row r="254" spans="1:5">
      <c r="C254" s="54" t="s">
        <v>1265</v>
      </c>
      <c r="D254" s="54" t="s">
        <v>1284</v>
      </c>
      <c r="E254" s="54" t="s">
        <v>1303</v>
      </c>
    </row>
    <row r="255" spans="1:5">
      <c r="C255" s="54"/>
      <c r="D255" s="54"/>
      <c r="E255" s="54"/>
    </row>
    <row r="256" spans="1:5">
      <c r="C256" s="54" t="s">
        <v>1266</v>
      </c>
      <c r="D256" s="54" t="s">
        <v>1285</v>
      </c>
      <c r="E256" s="54" t="s">
        <v>1304</v>
      </c>
    </row>
    <row r="257" spans="3:5">
      <c r="C257" s="54"/>
      <c r="D257" s="54"/>
      <c r="E257" s="54"/>
    </row>
    <row r="258" spans="3:5">
      <c r="C258" s="54" t="s">
        <v>1267</v>
      </c>
      <c r="D258" s="54" t="s">
        <v>1286</v>
      </c>
      <c r="E258" s="54" t="s">
        <v>1305</v>
      </c>
    </row>
    <row r="260" spans="3:5">
      <c r="C260" s="54"/>
      <c r="D260" s="54"/>
      <c r="E260" s="54"/>
    </row>
    <row r="261" spans="3:5">
      <c r="C261" s="54" t="s">
        <v>1025</v>
      </c>
      <c r="D261" s="54" t="s">
        <v>1026</v>
      </c>
      <c r="E261" s="54" t="s">
        <v>1027</v>
      </c>
    </row>
    <row r="262" spans="3:5">
      <c r="C262" s="54" t="s">
        <v>1028</v>
      </c>
      <c r="D262" s="54" t="s">
        <v>1029</v>
      </c>
      <c r="E262" s="54" t="s">
        <v>1030</v>
      </c>
    </row>
    <row r="263" spans="3:5">
      <c r="C263" s="54"/>
      <c r="D263" s="54"/>
      <c r="E263" s="54"/>
    </row>
    <row r="264" spans="3:5">
      <c r="C264" s="54"/>
      <c r="D264" s="54"/>
      <c r="E264" s="54"/>
    </row>
    <row r="265" spans="3:5">
      <c r="C265" s="54" t="s">
        <v>1031</v>
      </c>
      <c r="D265" s="54" t="s">
        <v>1032</v>
      </c>
      <c r="E265" s="54" t="s">
        <v>1033</v>
      </c>
    </row>
    <row r="266" spans="3:5">
      <c r="C266" s="54" t="s">
        <v>1034</v>
      </c>
      <c r="D266" s="54" t="s">
        <v>1035</v>
      </c>
      <c r="E266" s="54" t="s">
        <v>1036</v>
      </c>
    </row>
    <row r="267" spans="3:5">
      <c r="C267" s="54" t="s">
        <v>1037</v>
      </c>
      <c r="D267" s="54" t="s">
        <v>1038</v>
      </c>
      <c r="E267" s="54" t="s">
        <v>1039</v>
      </c>
    </row>
    <row r="268" spans="3:5">
      <c r="C268" s="54" t="s">
        <v>1040</v>
      </c>
      <c r="D268" s="54" t="s">
        <v>1041</v>
      </c>
      <c r="E268" s="54" t="s">
        <v>1042</v>
      </c>
    </row>
    <row r="269" spans="3:5">
      <c r="C269" s="54" t="s">
        <v>1043</v>
      </c>
      <c r="D269" s="54" t="s">
        <v>1044</v>
      </c>
      <c r="E269" s="54" t="s">
        <v>1045</v>
      </c>
    </row>
    <row r="270" spans="3:5">
      <c r="C270" s="54" t="s">
        <v>1046</v>
      </c>
      <c r="D270" s="54" t="s">
        <v>1047</v>
      </c>
      <c r="E270" s="54" t="s">
        <v>1048</v>
      </c>
    </row>
    <row r="271" spans="3:5">
      <c r="C271" s="54" t="s">
        <v>1049</v>
      </c>
      <c r="D271" s="54" t="s">
        <v>1050</v>
      </c>
      <c r="E271" s="54" t="s">
        <v>1051</v>
      </c>
    </row>
    <row r="272" spans="3:5">
      <c r="C272" s="54" t="s">
        <v>1052</v>
      </c>
      <c r="D272" s="54" t="s">
        <v>1053</v>
      </c>
      <c r="E272" s="54" t="s">
        <v>1054</v>
      </c>
    </row>
    <row r="273" spans="3:5">
      <c r="C273" s="54" t="s">
        <v>1055</v>
      </c>
      <c r="D273" s="54" t="s">
        <v>1056</v>
      </c>
      <c r="E273" s="54" t="s">
        <v>1057</v>
      </c>
    </row>
    <row r="274" spans="3:5">
      <c r="C274" s="54"/>
      <c r="D274" s="54"/>
      <c r="E274" s="54"/>
    </row>
    <row r="275" spans="3:5">
      <c r="C275" s="54" t="s">
        <v>1058</v>
      </c>
      <c r="D275" s="54" t="s">
        <v>1059</v>
      </c>
      <c r="E275" s="54" t="s">
        <v>1060</v>
      </c>
    </row>
    <row r="276" spans="3:5">
      <c r="C276" s="54" t="s">
        <v>1061</v>
      </c>
      <c r="D276" s="54" t="s">
        <v>1062</v>
      </c>
      <c r="E276" s="54" t="s">
        <v>1063</v>
      </c>
    </row>
    <row r="277" spans="3:5">
      <c r="C277" s="54" t="s">
        <v>1064</v>
      </c>
      <c r="D277" s="54" t="s">
        <v>1065</v>
      </c>
      <c r="E277" s="54" t="s">
        <v>1066</v>
      </c>
    </row>
    <row r="278" spans="3:5">
      <c r="C278" s="54"/>
      <c r="D278" s="54"/>
      <c r="E278" s="54"/>
    </row>
    <row r="279" spans="3:5">
      <c r="C279" s="54" t="s">
        <v>1067</v>
      </c>
      <c r="D279" s="54" t="s">
        <v>1068</v>
      </c>
      <c r="E279" s="54" t="s">
        <v>1069</v>
      </c>
    </row>
    <row r="280" spans="3:5">
      <c r="C280" s="54" t="s">
        <v>1070</v>
      </c>
      <c r="D280" s="54" t="s">
        <v>1071</v>
      </c>
      <c r="E280" s="54" t="s">
        <v>1072</v>
      </c>
    </row>
    <row r="281" spans="3:5">
      <c r="C281" s="54"/>
      <c r="D281" s="54"/>
      <c r="E281" s="54"/>
    </row>
    <row r="282" spans="3:5">
      <c r="C282" s="54" t="s">
        <v>1073</v>
      </c>
      <c r="D282" s="54" t="s">
        <v>1074</v>
      </c>
      <c r="E282" s="54" t="s">
        <v>1075</v>
      </c>
    </row>
    <row r="283" spans="3:5">
      <c r="C283" s="54" t="s">
        <v>1076</v>
      </c>
      <c r="D283" s="54" t="s">
        <v>1077</v>
      </c>
      <c r="E283" s="54" t="s">
        <v>1078</v>
      </c>
    </row>
    <row r="284" spans="3:5">
      <c r="C284" s="54"/>
      <c r="D284" s="54"/>
      <c r="E284" s="54"/>
    </row>
    <row r="285" spans="3:5">
      <c r="C285" s="54"/>
      <c r="D285" s="54"/>
      <c r="E285" s="54"/>
    </row>
    <row r="286" spans="3:5">
      <c r="C286" s="54" t="s">
        <v>1079</v>
      </c>
      <c r="D286" s="54" t="s">
        <v>1080</v>
      </c>
      <c r="E286" s="54" t="s">
        <v>1081</v>
      </c>
    </row>
    <row r="287" spans="3:5">
      <c r="C287" s="54" t="s">
        <v>1082</v>
      </c>
      <c r="D287" s="54" t="s">
        <v>1083</v>
      </c>
      <c r="E287" s="54" t="s">
        <v>1084</v>
      </c>
    </row>
    <row r="288" spans="3:5">
      <c r="C288" s="54"/>
      <c r="D288" s="54"/>
      <c r="E288" s="54"/>
    </row>
    <row r="289" spans="3:5">
      <c r="C289" s="54" t="s">
        <v>1085</v>
      </c>
      <c r="D289" s="54" t="s">
        <v>1086</v>
      </c>
      <c r="E289" s="54" t="s">
        <v>1087</v>
      </c>
    </row>
    <row r="290" spans="3:5">
      <c r="C290" s="54" t="s">
        <v>1088</v>
      </c>
      <c r="D290" s="54" t="s">
        <v>1089</v>
      </c>
      <c r="E290" s="54" t="s">
        <v>1090</v>
      </c>
    </row>
    <row r="291" spans="3:5">
      <c r="C291" s="54"/>
      <c r="D291" s="54"/>
      <c r="E291" s="54"/>
    </row>
    <row r="292" spans="3:5">
      <c r="C292" s="54" t="s">
        <v>1091</v>
      </c>
      <c r="D292" s="54" t="s">
        <v>1092</v>
      </c>
      <c r="E292" s="54" t="s">
        <v>1093</v>
      </c>
    </row>
    <row r="293" spans="3:5">
      <c r="C293" s="54" t="s">
        <v>1094</v>
      </c>
      <c r="D293" s="54" t="s">
        <v>1095</v>
      </c>
      <c r="E293" s="54" t="s">
        <v>1096</v>
      </c>
    </row>
    <row r="294" spans="3:5">
      <c r="C294" s="54"/>
      <c r="D294" s="54"/>
      <c r="E294" s="54"/>
    </row>
    <row r="295" spans="3:5">
      <c r="C295" s="54" t="s">
        <v>1097</v>
      </c>
      <c r="D295" s="54" t="s">
        <v>1098</v>
      </c>
      <c r="E295" s="54" t="s">
        <v>1099</v>
      </c>
    </row>
    <row r="296" spans="3:5">
      <c r="C296" s="54" t="s">
        <v>1100</v>
      </c>
      <c r="D296" s="54" t="s">
        <v>1101</v>
      </c>
      <c r="E296" s="54" t="s">
        <v>1102</v>
      </c>
    </row>
    <row r="297" spans="3:5">
      <c r="C297" s="54"/>
      <c r="D297" s="54"/>
      <c r="E297" s="54"/>
    </row>
    <row r="298" spans="3:5">
      <c r="C298" s="54" t="s">
        <v>1103</v>
      </c>
      <c r="D298" s="54" t="s">
        <v>1104</v>
      </c>
      <c r="E298" s="54" t="s">
        <v>1105</v>
      </c>
    </row>
    <row r="299" spans="3:5">
      <c r="C299" s="54" t="s">
        <v>1106</v>
      </c>
      <c r="D299" s="54" t="s">
        <v>1107</v>
      </c>
      <c r="E299" s="54" t="s">
        <v>1108</v>
      </c>
    </row>
    <row r="300" spans="3:5">
      <c r="C300" s="54"/>
      <c r="D300" s="54"/>
      <c r="E300" s="54"/>
    </row>
    <row r="301" spans="3:5">
      <c r="C301" s="54" t="s">
        <v>1109</v>
      </c>
      <c r="D301" s="54" t="s">
        <v>1110</v>
      </c>
      <c r="E301" s="54" t="s">
        <v>1111</v>
      </c>
    </row>
    <row r="302" spans="3:5">
      <c r="C302" s="54"/>
      <c r="D302" s="54"/>
      <c r="E302" s="54"/>
    </row>
    <row r="303" spans="3:5">
      <c r="C303" s="54" t="s">
        <v>1112</v>
      </c>
      <c r="D303" s="54" t="s">
        <v>1113</v>
      </c>
      <c r="E303" s="54" t="s">
        <v>1114</v>
      </c>
    </row>
    <row r="304" spans="3:5">
      <c r="C304" s="54"/>
      <c r="D304" s="54"/>
      <c r="E304" s="54"/>
    </row>
    <row r="307" spans="1:5">
      <c r="A307" s="54" t="s">
        <v>1115</v>
      </c>
    </row>
    <row r="309" spans="1:5">
      <c r="C309" s="54"/>
      <c r="D309" s="54"/>
      <c r="E309" s="54"/>
    </row>
    <row r="310" spans="1:5">
      <c r="C310" s="54"/>
      <c r="D310" s="54"/>
      <c r="E310" s="54"/>
    </row>
    <row r="311" spans="1:5">
      <c r="C311" s="54"/>
      <c r="D311" s="54"/>
      <c r="E311" s="54"/>
    </row>
    <row r="313" spans="1:5">
      <c r="C313" s="54"/>
      <c r="D313" s="54"/>
      <c r="E313" s="54"/>
    </row>
    <row r="314" spans="1:5">
      <c r="C314" s="54"/>
      <c r="D314" s="54"/>
      <c r="E314" s="54"/>
    </row>
    <row r="315" spans="1:5">
      <c r="C315" s="54"/>
      <c r="D315" s="54"/>
      <c r="E315" s="54"/>
    </row>
    <row r="316" spans="1:5">
      <c r="C316" s="54"/>
      <c r="D316" s="54"/>
      <c r="E316" s="54"/>
    </row>
    <row r="317" spans="1:5">
      <c r="C317" s="54"/>
      <c r="D317" s="54"/>
      <c r="E317" s="54"/>
    </row>
    <row r="318" spans="1:5">
      <c r="C318" s="54"/>
      <c r="D318" s="54"/>
      <c r="E318" s="54"/>
    </row>
    <row r="319" spans="1:5">
      <c r="C319" s="54"/>
      <c r="D319" s="54"/>
      <c r="E319" s="54"/>
    </row>
    <row r="320" spans="1:5">
      <c r="C320" s="54"/>
      <c r="D320" s="54"/>
      <c r="E320" s="54"/>
    </row>
    <row r="321" spans="1:5">
      <c r="C321" s="54"/>
      <c r="D321" s="54"/>
      <c r="E321" s="54"/>
    </row>
    <row r="322" spans="1:5">
      <c r="C322" s="54"/>
      <c r="D322" s="54"/>
      <c r="E322" s="54"/>
    </row>
    <row r="323" spans="1:5">
      <c r="C323" s="54"/>
      <c r="D323" s="54"/>
      <c r="E323" s="54"/>
    </row>
    <row r="324" spans="1:5">
      <c r="C324" s="54"/>
      <c r="D324" s="54"/>
      <c r="E324" s="54"/>
    </row>
    <row r="325" spans="1:5">
      <c r="C325" s="54"/>
      <c r="D325" s="54"/>
      <c r="E325" s="54"/>
    </row>
    <row r="326" spans="1:5">
      <c r="A326" s="54"/>
      <c r="B326" s="54"/>
      <c r="C326" s="54"/>
      <c r="D326" s="54"/>
      <c r="E326" s="54"/>
    </row>
    <row r="327" spans="1:5">
      <c r="A327" s="54"/>
      <c r="B327" s="54"/>
      <c r="C327" s="54"/>
      <c r="D327" s="54"/>
      <c r="E327" s="54"/>
    </row>
    <row r="328" spans="1:5">
      <c r="C328" s="54"/>
      <c r="D328" s="54"/>
      <c r="E328" s="54"/>
    </row>
    <row r="329" spans="1:5">
      <c r="C329" s="54"/>
      <c r="D329" s="54"/>
      <c r="E329" s="54"/>
    </row>
    <row r="330" spans="1:5">
      <c r="C330" s="54"/>
      <c r="D330" s="54"/>
      <c r="E330" s="54"/>
    </row>
    <row r="331" spans="1:5">
      <c r="C331" s="54"/>
      <c r="D331" s="54"/>
      <c r="E331" s="54"/>
    </row>
    <row r="332" spans="1:5">
      <c r="C332" s="54"/>
      <c r="D332" s="54"/>
      <c r="E332" s="54"/>
    </row>
    <row r="333" spans="1:5">
      <c r="C333" s="54"/>
      <c r="D333" s="54"/>
      <c r="E333" s="54"/>
    </row>
    <row r="334" spans="1:5">
      <c r="C334" s="54"/>
      <c r="D334" s="54"/>
      <c r="E334" s="54"/>
    </row>
    <row r="335" spans="1:5">
      <c r="C335" s="54"/>
      <c r="D335" s="54"/>
      <c r="E335" s="54"/>
    </row>
    <row r="336" spans="1:5">
      <c r="C336" s="54"/>
      <c r="D336" s="54"/>
      <c r="E336" s="54"/>
    </row>
    <row r="337" spans="3:5">
      <c r="C337" s="54"/>
      <c r="D337" s="54"/>
      <c r="E337" s="54"/>
    </row>
    <row r="338" spans="3:5">
      <c r="C338" s="54"/>
      <c r="D338" s="54"/>
      <c r="E338" s="54"/>
    </row>
    <row r="340" spans="3:5">
      <c r="C340" s="54"/>
      <c r="D340" s="54"/>
      <c r="E340" s="54"/>
    </row>
    <row r="341" spans="3:5">
      <c r="C341" s="54"/>
      <c r="D341" s="54"/>
      <c r="E341" s="54"/>
    </row>
    <row r="342" spans="3:5">
      <c r="C342" s="54"/>
      <c r="D342" s="54"/>
      <c r="E342" s="54"/>
    </row>
    <row r="343" spans="3:5">
      <c r="C343" s="54"/>
      <c r="D343" s="54"/>
      <c r="E343" s="54"/>
    </row>
    <row r="344" spans="3:5">
      <c r="C344" s="54"/>
      <c r="D344" s="54"/>
      <c r="E344" s="54"/>
    </row>
    <row r="345" spans="3:5">
      <c r="C345" s="54"/>
      <c r="D345" s="54"/>
      <c r="E345" s="54"/>
    </row>
    <row r="346" spans="3:5">
      <c r="C346" s="54"/>
      <c r="D346" s="54"/>
      <c r="E346" s="54"/>
    </row>
    <row r="347" spans="3:5">
      <c r="C347" s="54"/>
      <c r="D347" s="54"/>
      <c r="E347" s="54"/>
    </row>
    <row r="348" spans="3:5">
      <c r="C348" s="54"/>
      <c r="D348" s="54"/>
      <c r="E348" s="54"/>
    </row>
    <row r="349" spans="3:5">
      <c r="C349" s="54"/>
      <c r="D349" s="54"/>
      <c r="E349" s="54"/>
    </row>
    <row r="350" spans="3:5">
      <c r="C350" s="54"/>
      <c r="D350" s="54"/>
      <c r="E350" s="54"/>
    </row>
    <row r="351" spans="3:5">
      <c r="C351" s="54"/>
      <c r="D351" s="54"/>
      <c r="E351" s="54"/>
    </row>
    <row r="352" spans="3:5">
      <c r="C352" s="54"/>
      <c r="D352" s="54"/>
      <c r="E352" s="54"/>
    </row>
    <row r="353" spans="3:5">
      <c r="C353" s="54"/>
      <c r="D353" s="54"/>
      <c r="E353" s="54"/>
    </row>
    <row r="354" spans="3:5">
      <c r="C354" s="54"/>
      <c r="D354" s="54"/>
      <c r="E354" s="54"/>
    </row>
    <row r="355" spans="3:5">
      <c r="C355" s="54"/>
      <c r="D355" s="54"/>
      <c r="E355" s="54"/>
    </row>
    <row r="356" spans="3:5">
      <c r="C356" s="54"/>
      <c r="D356" s="54"/>
      <c r="E356" s="54"/>
    </row>
    <row r="357" spans="3:5">
      <c r="C357" s="54"/>
      <c r="D357" s="54"/>
      <c r="E357" s="54"/>
    </row>
    <row r="358" spans="3:5">
      <c r="C358" s="54"/>
      <c r="D358" s="54"/>
      <c r="E358" s="54"/>
    </row>
    <row r="359" spans="3:5">
      <c r="C359" s="54"/>
      <c r="D359" s="54"/>
      <c r="E359" s="54"/>
    </row>
    <row r="360" spans="3:5">
      <c r="C360" s="54"/>
      <c r="D360" s="54"/>
      <c r="E360" s="54"/>
    </row>
    <row r="361" spans="3:5">
      <c r="C361" s="54"/>
      <c r="D361" s="54"/>
      <c r="E361" s="54"/>
    </row>
    <row r="362" spans="3:5">
      <c r="C362" s="54"/>
      <c r="D362" s="54"/>
      <c r="E362" s="54"/>
    </row>
    <row r="363" spans="3:5">
      <c r="C363" s="54"/>
      <c r="D363" s="54"/>
      <c r="E363" s="54"/>
    </row>
    <row r="364" spans="3:5">
      <c r="C364" s="54"/>
      <c r="D364" s="54"/>
      <c r="E364" s="54"/>
    </row>
    <row r="365" spans="3:5">
      <c r="C365" s="54"/>
      <c r="D365" s="54"/>
      <c r="E365" s="54"/>
    </row>
    <row r="366" spans="3:5">
      <c r="C366" s="54"/>
      <c r="D366" s="54"/>
      <c r="E366" s="54"/>
    </row>
    <row r="367" spans="3:5">
      <c r="C367" s="54"/>
      <c r="D367" s="54"/>
      <c r="E367" s="54"/>
    </row>
    <row r="368" spans="3:5">
      <c r="C368" s="54"/>
      <c r="D368" s="54"/>
      <c r="E368" s="54"/>
    </row>
    <row r="369" spans="3:5">
      <c r="C369" s="54"/>
      <c r="D369" s="54"/>
      <c r="E369" s="54"/>
    </row>
    <row r="370" spans="3:5">
      <c r="C370" s="54"/>
      <c r="D370" s="54"/>
      <c r="E370" s="54"/>
    </row>
    <row r="371" spans="3:5">
      <c r="C371" s="54"/>
      <c r="D371" s="54"/>
      <c r="E371" s="54"/>
    </row>
    <row r="372" spans="3:5">
      <c r="C372" s="54"/>
      <c r="D372" s="54"/>
      <c r="E372" s="54"/>
    </row>
    <row r="373" spans="3:5">
      <c r="C373" s="54"/>
      <c r="D373" s="54"/>
      <c r="E373" s="54"/>
    </row>
    <row r="374" spans="3:5">
      <c r="C374" s="54"/>
      <c r="D374" s="54"/>
      <c r="E374" s="54"/>
    </row>
    <row r="375" spans="3:5">
      <c r="C375" s="54"/>
      <c r="D375" s="54"/>
      <c r="E375" s="54"/>
    </row>
    <row r="376" spans="3:5">
      <c r="C376" s="54"/>
      <c r="D376" s="54"/>
      <c r="E376" s="54"/>
    </row>
    <row r="377" spans="3:5">
      <c r="C377" s="54"/>
      <c r="D377" s="54"/>
      <c r="E377" s="54"/>
    </row>
    <row r="378" spans="3:5">
      <c r="C378" s="54"/>
      <c r="D378" s="54"/>
      <c r="E378" s="54"/>
    </row>
    <row r="379" spans="3:5">
      <c r="C379" s="54"/>
      <c r="D379" s="54"/>
      <c r="E379" s="54"/>
    </row>
    <row r="380" spans="3:5">
      <c r="C380" s="54"/>
      <c r="D380" s="54"/>
      <c r="E380" s="54"/>
    </row>
    <row r="381" spans="3:5">
      <c r="C381" s="54"/>
      <c r="D381" s="54"/>
      <c r="E381" s="54"/>
    </row>
    <row r="382" spans="3:5">
      <c r="C382" s="54"/>
      <c r="D382" s="54"/>
      <c r="E382" s="54"/>
    </row>
    <row r="383" spans="3:5">
      <c r="C383" s="54"/>
      <c r="D383" s="54"/>
      <c r="E383" s="54"/>
    </row>
    <row r="384" spans="3:5">
      <c r="C384" s="54"/>
      <c r="D384" s="54"/>
      <c r="E384" s="54"/>
    </row>
    <row r="387" spans="1:1">
      <c r="A387" s="5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F387"/>
  <sheetViews>
    <sheetView workbookViewId="0">
      <selection activeCell="A222" sqref="A222:XFD222"/>
    </sheetView>
  </sheetViews>
  <sheetFormatPr baseColWidth="10" defaultRowHeight="15"/>
  <cols>
    <col min="3" max="5" width="40.85546875" bestFit="1" customWidth="1"/>
    <col min="6" max="6" width="12.7109375" bestFit="1" customWidth="1"/>
  </cols>
  <sheetData>
    <row r="1" spans="1:6">
      <c r="A1" s="54"/>
      <c r="B1" s="55"/>
      <c r="C1" s="56"/>
      <c r="D1" s="56"/>
      <c r="E1" s="56"/>
    </row>
    <row r="2" spans="1:6">
      <c r="A2" s="54"/>
      <c r="B2" s="54"/>
      <c r="C2" s="54" t="s">
        <v>328</v>
      </c>
      <c r="D2" s="54"/>
      <c r="E2" s="54"/>
    </row>
    <row r="3" spans="1:6">
      <c r="A3" s="54"/>
      <c r="B3" s="54"/>
      <c r="C3" s="54" t="s">
        <v>329</v>
      </c>
      <c r="D3" s="54"/>
      <c r="E3" s="54"/>
      <c r="F3" t="s">
        <v>328</v>
      </c>
    </row>
    <row r="4" spans="1:6">
      <c r="A4" s="54"/>
      <c r="B4" s="54"/>
      <c r="C4" s="54" t="s">
        <v>328</v>
      </c>
      <c r="D4" s="54"/>
      <c r="E4" s="54"/>
      <c r="F4" t="s">
        <v>329</v>
      </c>
    </row>
    <row r="5" spans="1:6">
      <c r="A5" s="54"/>
      <c r="B5" s="54"/>
      <c r="C5" s="54"/>
      <c r="D5" s="54"/>
      <c r="E5" s="54"/>
    </row>
    <row r="6" spans="1:6">
      <c r="A6" s="54"/>
      <c r="B6" s="54"/>
      <c r="C6" s="54" t="s">
        <v>329</v>
      </c>
      <c r="D6" s="54" t="s">
        <v>329</v>
      </c>
      <c r="E6" s="54" t="s">
        <v>329</v>
      </c>
    </row>
    <row r="7" spans="1:6">
      <c r="A7" s="54"/>
      <c r="B7" s="54"/>
      <c r="C7" s="54"/>
      <c r="D7" s="54"/>
      <c r="E7" s="54"/>
    </row>
    <row r="8" spans="1:6">
      <c r="A8" s="54"/>
      <c r="B8" s="54"/>
      <c r="C8" s="54" t="s">
        <v>330</v>
      </c>
      <c r="D8" s="54" t="s">
        <v>330</v>
      </c>
      <c r="E8" s="54" t="s">
        <v>330</v>
      </c>
    </row>
    <row r="9" spans="1:6">
      <c r="A9" s="54"/>
      <c r="B9" s="54"/>
      <c r="C9" s="54" t="s">
        <v>330</v>
      </c>
      <c r="D9" s="54" t="s">
        <v>330</v>
      </c>
      <c r="E9" s="54" t="s">
        <v>330</v>
      </c>
    </row>
    <row r="10" spans="1:6">
      <c r="A10" s="54"/>
      <c r="B10" s="54"/>
      <c r="C10" s="54" t="s">
        <v>330</v>
      </c>
      <c r="D10" s="54" t="s">
        <v>330</v>
      </c>
      <c r="E10" s="54" t="s">
        <v>330</v>
      </c>
    </row>
    <row r="11" spans="1:6">
      <c r="A11" s="54"/>
      <c r="B11" s="54"/>
      <c r="C11" s="54" t="s">
        <v>330</v>
      </c>
      <c r="D11" s="54" t="s">
        <v>330</v>
      </c>
      <c r="E11" s="54" t="s">
        <v>330</v>
      </c>
    </row>
    <row r="12" spans="1:6">
      <c r="A12" s="54"/>
      <c r="B12" s="54"/>
      <c r="C12" s="54" t="s">
        <v>330</v>
      </c>
      <c r="D12" s="54" t="s">
        <v>330</v>
      </c>
      <c r="E12" s="54" t="s">
        <v>330</v>
      </c>
    </row>
    <row r="13" spans="1:6">
      <c r="A13" s="54"/>
      <c r="B13" s="54"/>
      <c r="C13" s="54" t="s">
        <v>330</v>
      </c>
      <c r="D13" s="54" t="s">
        <v>330</v>
      </c>
      <c r="E13" s="54" t="s">
        <v>330</v>
      </c>
    </row>
    <row r="14" spans="1:6">
      <c r="A14" s="54"/>
      <c r="B14" s="54"/>
      <c r="C14" s="54" t="s">
        <v>330</v>
      </c>
      <c r="D14" s="54" t="s">
        <v>330</v>
      </c>
      <c r="E14" s="54" t="s">
        <v>330</v>
      </c>
    </row>
    <row r="15" spans="1:6">
      <c r="A15" s="54"/>
      <c r="B15" s="54"/>
      <c r="C15" s="54" t="s">
        <v>330</v>
      </c>
      <c r="D15" s="54" t="s">
        <v>330</v>
      </c>
      <c r="E15" s="54" t="s">
        <v>330</v>
      </c>
    </row>
    <row r="16" spans="1:6">
      <c r="A16" s="54"/>
      <c r="B16" s="54"/>
      <c r="C16" s="54" t="s">
        <v>330</v>
      </c>
      <c r="D16" s="54" t="s">
        <v>330</v>
      </c>
      <c r="E16" s="54" t="s">
        <v>330</v>
      </c>
    </row>
    <row r="18" spans="1:5">
      <c r="A18" s="54"/>
      <c r="B18" s="54"/>
      <c r="C18" s="54" t="s">
        <v>329</v>
      </c>
      <c r="D18" s="54" t="s">
        <v>329</v>
      </c>
      <c r="E18" s="54" t="s">
        <v>329</v>
      </c>
    </row>
    <row r="19" spans="1:5">
      <c r="A19" s="54"/>
      <c r="B19" s="54"/>
      <c r="C19" s="54" t="s">
        <v>329</v>
      </c>
      <c r="D19" s="54" t="s">
        <v>329</v>
      </c>
      <c r="E19" s="54" t="s">
        <v>329</v>
      </c>
    </row>
    <row r="20" spans="1:5">
      <c r="A20" s="54"/>
      <c r="B20" s="54"/>
      <c r="C20" s="54"/>
      <c r="D20" s="54"/>
      <c r="E20" s="54"/>
    </row>
    <row r="21" spans="1:5">
      <c r="A21" s="54"/>
      <c r="B21" s="54"/>
    </row>
    <row r="22" spans="1:5">
      <c r="A22" s="54"/>
      <c r="B22" s="54"/>
      <c r="C22" s="54" t="s">
        <v>330</v>
      </c>
      <c r="D22" s="54" t="s">
        <v>330</v>
      </c>
      <c r="E22" s="54" t="s">
        <v>330</v>
      </c>
    </row>
    <row r="23" spans="1:5">
      <c r="A23" s="54"/>
      <c r="B23" s="54"/>
      <c r="C23" s="54" t="s">
        <v>330</v>
      </c>
      <c r="D23" s="54" t="s">
        <v>330</v>
      </c>
      <c r="E23" s="54" t="s">
        <v>330</v>
      </c>
    </row>
    <row r="24" spans="1:5">
      <c r="A24" s="54"/>
      <c r="B24" s="54"/>
      <c r="C24" s="54" t="s">
        <v>330</v>
      </c>
      <c r="D24" s="54" t="s">
        <v>330</v>
      </c>
      <c r="E24" s="54" t="s">
        <v>330</v>
      </c>
    </row>
    <row r="25" spans="1:5">
      <c r="A25" s="54"/>
      <c r="B25" s="54"/>
      <c r="C25" s="54" t="s">
        <v>330</v>
      </c>
      <c r="D25" s="54" t="s">
        <v>330</v>
      </c>
      <c r="E25" s="54" t="s">
        <v>330</v>
      </c>
    </row>
    <row r="26" spans="1:5">
      <c r="A26" s="54"/>
      <c r="B26" s="54"/>
      <c r="C26" s="54"/>
      <c r="D26" s="54"/>
      <c r="E26" s="54"/>
    </row>
    <row r="27" spans="1:5">
      <c r="A27" s="54"/>
      <c r="B27" s="54"/>
      <c r="C27" s="54" t="s">
        <v>330</v>
      </c>
      <c r="D27" s="54" t="s">
        <v>330</v>
      </c>
      <c r="E27" s="54" t="s">
        <v>330</v>
      </c>
    </row>
    <row r="28" spans="1:5">
      <c r="A28" s="54"/>
      <c r="B28" s="54"/>
      <c r="C28" s="54" t="s">
        <v>330</v>
      </c>
      <c r="D28" s="54" t="s">
        <v>330</v>
      </c>
      <c r="E28" s="54" t="s">
        <v>330</v>
      </c>
    </row>
    <row r="29" spans="1:5">
      <c r="A29" s="54"/>
      <c r="B29" s="54"/>
      <c r="C29" s="54"/>
      <c r="D29" s="54"/>
      <c r="E29" s="54"/>
    </row>
    <row r="30" spans="1:5">
      <c r="A30" s="54"/>
      <c r="B30" s="54"/>
      <c r="C30" s="54" t="s">
        <v>330</v>
      </c>
      <c r="D30" s="54" t="s">
        <v>330</v>
      </c>
      <c r="E30" s="54" t="s">
        <v>330</v>
      </c>
    </row>
    <row r="31" spans="1:5">
      <c r="A31" s="54"/>
      <c r="B31" s="54"/>
      <c r="C31" s="54" t="s">
        <v>330</v>
      </c>
      <c r="D31" s="54" t="s">
        <v>330</v>
      </c>
      <c r="E31" s="54" t="s">
        <v>330</v>
      </c>
    </row>
    <row r="32" spans="1:5">
      <c r="A32" s="54"/>
      <c r="B32" s="54"/>
      <c r="C32" s="54" t="s">
        <v>330</v>
      </c>
      <c r="D32" s="54" t="s">
        <v>330</v>
      </c>
      <c r="E32" s="54" t="s">
        <v>330</v>
      </c>
    </row>
    <row r="33" spans="1:5">
      <c r="A33" s="54"/>
      <c r="B33" s="54"/>
      <c r="C33" s="54" t="s">
        <v>330</v>
      </c>
      <c r="D33" s="54" t="s">
        <v>330</v>
      </c>
      <c r="E33" s="54" t="s">
        <v>330</v>
      </c>
    </row>
    <row r="34" spans="1:5">
      <c r="A34" s="54"/>
      <c r="B34" s="54"/>
      <c r="C34" s="54"/>
      <c r="D34" s="54"/>
      <c r="E34" s="54"/>
    </row>
    <row r="35" spans="1:5">
      <c r="A35" s="54"/>
      <c r="B35" s="54"/>
      <c r="C35" s="54" t="s">
        <v>330</v>
      </c>
      <c r="D35" s="54" t="s">
        <v>330</v>
      </c>
      <c r="E35" s="54" t="s">
        <v>330</v>
      </c>
    </row>
    <row r="36" spans="1:5">
      <c r="A36" s="54"/>
      <c r="B36" s="54"/>
      <c r="C36" s="54" t="s">
        <v>330</v>
      </c>
      <c r="D36" s="54" t="s">
        <v>330</v>
      </c>
      <c r="E36" s="54" t="s">
        <v>330</v>
      </c>
    </row>
    <row r="37" spans="1:5">
      <c r="A37" s="54"/>
      <c r="B37" s="54"/>
      <c r="C37" s="54" t="s">
        <v>330</v>
      </c>
      <c r="D37" s="54" t="s">
        <v>330</v>
      </c>
      <c r="E37" s="54" t="s">
        <v>330</v>
      </c>
    </row>
    <row r="38" spans="1:5">
      <c r="A38" s="54"/>
      <c r="B38" s="54"/>
      <c r="C38" s="54" t="s">
        <v>330</v>
      </c>
      <c r="D38" s="54" t="s">
        <v>330</v>
      </c>
      <c r="E38" s="54" t="s">
        <v>330</v>
      </c>
    </row>
    <row r="39" spans="1:5">
      <c r="A39" s="54"/>
      <c r="B39" s="54"/>
      <c r="C39" s="54" t="s">
        <v>330</v>
      </c>
      <c r="D39" s="54" t="s">
        <v>330</v>
      </c>
      <c r="E39" s="54" t="s">
        <v>330</v>
      </c>
    </row>
    <row r="40" spans="1:5">
      <c r="A40" s="54"/>
      <c r="B40" s="54"/>
      <c r="C40" s="54" t="s">
        <v>330</v>
      </c>
      <c r="D40" s="54" t="s">
        <v>330</v>
      </c>
      <c r="E40" s="54" t="s">
        <v>330</v>
      </c>
    </row>
    <row r="41" spans="1:5">
      <c r="A41" s="54"/>
      <c r="B41" s="54"/>
      <c r="C41" s="54"/>
      <c r="D41" s="54"/>
      <c r="E41" s="54"/>
    </row>
    <row r="42" spans="1:5">
      <c r="A42" s="54"/>
      <c r="B42" s="54"/>
      <c r="C42" s="54" t="s">
        <v>330</v>
      </c>
      <c r="D42" s="54" t="s">
        <v>330</v>
      </c>
      <c r="E42" s="54" t="s">
        <v>330</v>
      </c>
    </row>
    <row r="43" spans="1:5">
      <c r="A43" s="54"/>
      <c r="B43" s="54"/>
      <c r="C43" s="54"/>
      <c r="D43" s="54"/>
      <c r="E43" s="54"/>
    </row>
    <row r="44" spans="1:5">
      <c r="A44" s="54"/>
      <c r="B44" s="54"/>
      <c r="C44" s="54" t="s">
        <v>330</v>
      </c>
      <c r="D44" s="54" t="s">
        <v>330</v>
      </c>
      <c r="E44" s="54" t="s">
        <v>330</v>
      </c>
    </row>
    <row r="45" spans="1:5">
      <c r="A45" s="54"/>
      <c r="B45" s="54"/>
      <c r="C45" s="54"/>
      <c r="D45" s="54"/>
      <c r="E45" s="54"/>
    </row>
    <row r="46" spans="1:5">
      <c r="A46" s="54"/>
      <c r="B46" s="54"/>
      <c r="C46" s="54" t="s">
        <v>329</v>
      </c>
      <c r="D46" s="54" t="s">
        <v>329</v>
      </c>
      <c r="E46" s="54" t="s">
        <v>329</v>
      </c>
    </row>
    <row r="47" spans="1:5">
      <c r="A47" s="54"/>
      <c r="B47" s="54"/>
      <c r="C47" s="54" t="s">
        <v>329</v>
      </c>
      <c r="D47" s="54" t="s">
        <v>329</v>
      </c>
      <c r="E47" s="54" t="s">
        <v>329</v>
      </c>
    </row>
    <row r="48" spans="1:5">
      <c r="A48" s="54"/>
      <c r="B48" s="54"/>
      <c r="C48" s="54"/>
      <c r="D48" s="54"/>
      <c r="E48" s="54"/>
    </row>
    <row r="49" spans="1:5">
      <c r="A49" s="54"/>
      <c r="B49" s="54"/>
      <c r="C49" s="54"/>
      <c r="D49" s="54"/>
      <c r="E49" s="54"/>
    </row>
    <row r="50" spans="1:5">
      <c r="A50" s="54"/>
      <c r="B50" s="54"/>
      <c r="C50" s="54" t="s">
        <v>330</v>
      </c>
      <c r="D50" s="54" t="s">
        <v>330</v>
      </c>
      <c r="E50" s="54" t="s">
        <v>330</v>
      </c>
    </row>
    <row r="51" spans="1:5">
      <c r="A51" s="54"/>
      <c r="B51" s="54"/>
      <c r="C51" s="54" t="s">
        <v>330</v>
      </c>
      <c r="D51" s="54" t="s">
        <v>330</v>
      </c>
      <c r="E51" s="54" t="s">
        <v>330</v>
      </c>
    </row>
    <row r="52" spans="1:5">
      <c r="A52" s="54"/>
      <c r="B52" s="54"/>
      <c r="C52" s="54" t="s">
        <v>330</v>
      </c>
      <c r="D52" s="54" t="s">
        <v>330</v>
      </c>
      <c r="E52" s="54" t="s">
        <v>330</v>
      </c>
    </row>
    <row r="53" spans="1:5">
      <c r="A53" s="54"/>
      <c r="B53" s="54"/>
      <c r="C53" s="54" t="s">
        <v>330</v>
      </c>
      <c r="D53" s="54" t="s">
        <v>330</v>
      </c>
      <c r="E53" s="54" t="s">
        <v>330</v>
      </c>
    </row>
    <row r="54" spans="1:5">
      <c r="A54" s="54"/>
      <c r="B54" s="54"/>
      <c r="C54" s="54"/>
      <c r="D54" s="54"/>
      <c r="E54" s="54"/>
    </row>
    <row r="55" spans="1:5">
      <c r="A55" s="54"/>
      <c r="B55" s="54"/>
      <c r="C55" s="54" t="s">
        <v>330</v>
      </c>
      <c r="D55" s="54" t="s">
        <v>330</v>
      </c>
      <c r="E55" s="54" t="s">
        <v>330</v>
      </c>
    </row>
    <row r="56" spans="1:5">
      <c r="A56" s="54"/>
      <c r="B56" s="54"/>
      <c r="C56" s="54" t="s">
        <v>330</v>
      </c>
      <c r="D56" s="54" t="s">
        <v>330</v>
      </c>
      <c r="E56" s="54" t="s">
        <v>330</v>
      </c>
    </row>
    <row r="57" spans="1:5">
      <c r="A57" s="54"/>
      <c r="B57" s="54"/>
      <c r="C57" s="54"/>
      <c r="D57" s="54"/>
      <c r="E57" s="54"/>
    </row>
    <row r="58" spans="1:5">
      <c r="A58" s="54"/>
      <c r="B58" s="54"/>
      <c r="C58" s="54" t="s">
        <v>330</v>
      </c>
      <c r="D58" s="54" t="s">
        <v>330</v>
      </c>
      <c r="E58" s="54" t="s">
        <v>330</v>
      </c>
    </row>
    <row r="59" spans="1:5">
      <c r="A59" s="54"/>
      <c r="B59" s="54"/>
      <c r="C59" s="54" t="s">
        <v>330</v>
      </c>
      <c r="D59" s="54" t="s">
        <v>330</v>
      </c>
      <c r="E59" s="54" t="s">
        <v>330</v>
      </c>
    </row>
    <row r="60" spans="1:5">
      <c r="A60" s="54"/>
      <c r="B60" s="54"/>
      <c r="C60" s="54" t="s">
        <v>330</v>
      </c>
      <c r="D60" s="54" t="s">
        <v>330</v>
      </c>
      <c r="E60" s="54" t="s">
        <v>330</v>
      </c>
    </row>
    <row r="61" spans="1:5">
      <c r="A61" s="54"/>
      <c r="B61" s="54"/>
      <c r="C61" s="54" t="s">
        <v>330</v>
      </c>
      <c r="D61" s="54" t="s">
        <v>330</v>
      </c>
      <c r="E61" s="54" t="s">
        <v>330</v>
      </c>
    </row>
    <row r="62" spans="1:5">
      <c r="A62" s="54"/>
      <c r="B62" s="54"/>
      <c r="C62" s="54"/>
      <c r="D62" s="54"/>
      <c r="E62" s="54"/>
    </row>
    <row r="63" spans="1:5">
      <c r="A63" s="54"/>
      <c r="B63" s="54"/>
      <c r="C63" s="54" t="s">
        <v>330</v>
      </c>
      <c r="D63" s="54" t="s">
        <v>330</v>
      </c>
      <c r="E63" s="54" t="s">
        <v>330</v>
      </c>
    </row>
    <row r="64" spans="1:5">
      <c r="A64" s="54"/>
      <c r="B64" s="54"/>
      <c r="C64" s="54" t="s">
        <v>330</v>
      </c>
      <c r="D64" s="54" t="s">
        <v>330</v>
      </c>
      <c r="E64" s="54" t="s">
        <v>330</v>
      </c>
    </row>
    <row r="65" spans="1:5">
      <c r="A65" s="54"/>
      <c r="B65" s="54"/>
      <c r="C65" s="54" t="s">
        <v>330</v>
      </c>
      <c r="D65" s="54" t="s">
        <v>330</v>
      </c>
      <c r="E65" s="54" t="s">
        <v>330</v>
      </c>
    </row>
    <row r="66" spans="1:5">
      <c r="A66" s="54"/>
      <c r="B66" s="54"/>
      <c r="C66" s="54" t="s">
        <v>330</v>
      </c>
      <c r="D66" s="54" t="s">
        <v>330</v>
      </c>
      <c r="E66" s="54" t="s">
        <v>330</v>
      </c>
    </row>
    <row r="67" spans="1:5">
      <c r="A67" s="54"/>
      <c r="B67" s="54"/>
      <c r="C67" s="54" t="s">
        <v>330</v>
      </c>
      <c r="D67" s="54" t="s">
        <v>330</v>
      </c>
      <c r="E67" s="54" t="s">
        <v>330</v>
      </c>
    </row>
    <row r="68" spans="1:5">
      <c r="A68" s="54"/>
      <c r="B68" s="54"/>
      <c r="C68" s="54" t="s">
        <v>330</v>
      </c>
      <c r="D68" s="54" t="s">
        <v>330</v>
      </c>
      <c r="E68" s="54" t="s">
        <v>330</v>
      </c>
    </row>
    <row r="69" spans="1:5">
      <c r="A69" s="54"/>
      <c r="B69" s="54"/>
      <c r="C69" s="54"/>
      <c r="D69" s="54"/>
      <c r="E69" s="54"/>
    </row>
    <row r="70" spans="1:5">
      <c r="A70" s="54"/>
      <c r="B70" s="54"/>
      <c r="C70" s="54" t="s">
        <v>330</v>
      </c>
      <c r="D70" s="54" t="s">
        <v>330</v>
      </c>
      <c r="E70" s="54" t="s">
        <v>330</v>
      </c>
    </row>
    <row r="71" spans="1:5">
      <c r="A71" s="54"/>
      <c r="B71" s="54"/>
      <c r="C71" s="54"/>
      <c r="D71" s="54"/>
      <c r="E71" s="54"/>
    </row>
    <row r="72" spans="1:5">
      <c r="A72" s="54"/>
      <c r="B72" s="54"/>
      <c r="C72" s="54" t="s">
        <v>330</v>
      </c>
      <c r="D72" s="54" t="s">
        <v>330</v>
      </c>
      <c r="E72" s="54" t="s">
        <v>330</v>
      </c>
    </row>
    <row r="73" spans="1:5">
      <c r="A73" s="54"/>
      <c r="B73" s="54"/>
      <c r="C73" s="54"/>
      <c r="D73" s="54"/>
      <c r="E73" s="54"/>
    </row>
    <row r="74" spans="1:5">
      <c r="A74" s="54"/>
      <c r="B74" s="54"/>
      <c r="C74" s="54" t="s">
        <v>329</v>
      </c>
      <c r="D74" s="54" t="s">
        <v>329</v>
      </c>
      <c r="E74" s="54" t="s">
        <v>329</v>
      </c>
    </row>
    <row r="75" spans="1:5">
      <c r="A75" s="54"/>
      <c r="B75" s="54"/>
      <c r="C75" s="54" t="s">
        <v>329</v>
      </c>
      <c r="D75" s="54" t="s">
        <v>329</v>
      </c>
      <c r="E75" s="54" t="s">
        <v>329</v>
      </c>
    </row>
    <row r="76" spans="1:5">
      <c r="A76" s="54"/>
      <c r="B76" s="54"/>
    </row>
    <row r="77" spans="1:5">
      <c r="A77" s="54"/>
      <c r="B77" s="54"/>
      <c r="C77" s="54"/>
      <c r="D77" s="54"/>
      <c r="E77" s="54"/>
    </row>
    <row r="78" spans="1:5">
      <c r="A78" s="54"/>
      <c r="B78" s="54"/>
      <c r="C78" s="54" t="s">
        <v>330</v>
      </c>
      <c r="D78" s="54" t="s">
        <v>330</v>
      </c>
      <c r="E78" s="54" t="s">
        <v>330</v>
      </c>
    </row>
    <row r="79" spans="1:5">
      <c r="A79" s="54"/>
      <c r="B79" s="54"/>
      <c r="C79" s="54" t="s">
        <v>330</v>
      </c>
      <c r="D79" s="54" t="s">
        <v>330</v>
      </c>
      <c r="E79" s="54" t="s">
        <v>330</v>
      </c>
    </row>
    <row r="80" spans="1:5">
      <c r="A80" s="54"/>
      <c r="B80" s="54"/>
      <c r="C80" s="54" t="s">
        <v>330</v>
      </c>
      <c r="D80" s="54" t="s">
        <v>330</v>
      </c>
      <c r="E80" s="54" t="s">
        <v>330</v>
      </c>
    </row>
    <row r="81" spans="1:5">
      <c r="A81" s="54"/>
      <c r="B81" s="54"/>
      <c r="C81" s="54" t="s">
        <v>330</v>
      </c>
      <c r="D81" s="54" t="s">
        <v>330</v>
      </c>
      <c r="E81" s="54" t="s">
        <v>330</v>
      </c>
    </row>
    <row r="82" spans="1:5">
      <c r="A82" s="54"/>
      <c r="B82" s="54"/>
      <c r="C82" s="54"/>
      <c r="D82" s="54"/>
      <c r="E82" s="54"/>
    </row>
    <row r="83" spans="1:5">
      <c r="A83" s="54"/>
      <c r="B83" s="54"/>
    </row>
    <row r="84" spans="1:5">
      <c r="A84" s="54"/>
      <c r="B84" s="54"/>
      <c r="C84" s="54" t="s">
        <v>329</v>
      </c>
      <c r="D84" s="54" t="s">
        <v>329</v>
      </c>
      <c r="E84" s="54" t="s">
        <v>329</v>
      </c>
    </row>
    <row r="85" spans="1:5">
      <c r="A85" s="54"/>
      <c r="B85" s="54"/>
    </row>
    <row r="86" spans="1:5">
      <c r="A86" s="54"/>
      <c r="B86" s="54"/>
      <c r="C86" s="54"/>
      <c r="D86" s="54"/>
      <c r="E86" s="54"/>
    </row>
    <row r="87" spans="1:5">
      <c r="A87" s="54"/>
      <c r="B87" s="54"/>
      <c r="C87" s="54"/>
      <c r="D87" s="54"/>
      <c r="E87" s="54"/>
    </row>
    <row r="88" spans="1:5">
      <c r="A88" s="54"/>
      <c r="B88" s="54"/>
      <c r="C88" s="54" t="s">
        <v>330</v>
      </c>
      <c r="D88" s="54" t="s">
        <v>330</v>
      </c>
      <c r="E88" s="54" t="s">
        <v>330</v>
      </c>
    </row>
    <row r="89" spans="1:5">
      <c r="A89" s="54"/>
      <c r="B89" s="54"/>
      <c r="C89" s="54" t="s">
        <v>330</v>
      </c>
      <c r="D89" s="54" t="s">
        <v>330</v>
      </c>
      <c r="E89" s="54" t="s">
        <v>330</v>
      </c>
    </row>
    <row r="90" spans="1:5">
      <c r="A90" s="54"/>
      <c r="B90" s="54"/>
      <c r="C90" s="54" t="s">
        <v>330</v>
      </c>
      <c r="D90" s="54" t="s">
        <v>330</v>
      </c>
      <c r="E90" s="54" t="s">
        <v>330</v>
      </c>
    </row>
    <row r="91" spans="1:5">
      <c r="A91" s="54"/>
      <c r="B91" s="54"/>
      <c r="C91" s="54"/>
      <c r="D91" s="54"/>
      <c r="E91" s="54"/>
    </row>
    <row r="92" spans="1:5">
      <c r="A92" s="54"/>
      <c r="B92" s="54"/>
      <c r="C92" s="54" t="s">
        <v>330</v>
      </c>
      <c r="D92" s="54" t="s">
        <v>330</v>
      </c>
      <c r="E92" s="54" t="s">
        <v>330</v>
      </c>
    </row>
    <row r="93" spans="1:5">
      <c r="A93" s="54"/>
      <c r="B93" s="54"/>
      <c r="C93" s="54" t="s">
        <v>330</v>
      </c>
      <c r="D93" s="54" t="s">
        <v>330</v>
      </c>
      <c r="E93" s="54" t="s">
        <v>330</v>
      </c>
    </row>
    <row r="94" spans="1:5">
      <c r="A94" s="54"/>
      <c r="B94" s="54"/>
      <c r="C94" s="54" t="s">
        <v>330</v>
      </c>
      <c r="D94" s="54" t="s">
        <v>330</v>
      </c>
      <c r="E94" s="54" t="s">
        <v>330</v>
      </c>
    </row>
    <row r="95" spans="1:5">
      <c r="A95" s="54"/>
      <c r="B95" s="54"/>
      <c r="C95" s="54"/>
      <c r="D95" s="54"/>
      <c r="E95" s="54"/>
    </row>
    <row r="96" spans="1:5">
      <c r="A96" s="54"/>
      <c r="B96" s="54"/>
      <c r="C96" s="54" t="s">
        <v>330</v>
      </c>
      <c r="D96" s="54" t="s">
        <v>330</v>
      </c>
      <c r="E96" s="54" t="s">
        <v>330</v>
      </c>
    </row>
    <row r="97" spans="1:5">
      <c r="A97" s="54"/>
      <c r="B97" s="54"/>
      <c r="C97" s="54" t="s">
        <v>330</v>
      </c>
      <c r="D97" s="54" t="s">
        <v>330</v>
      </c>
      <c r="E97" s="54" t="s">
        <v>330</v>
      </c>
    </row>
    <row r="98" spans="1:5">
      <c r="A98" s="54"/>
      <c r="B98" s="54"/>
      <c r="C98" s="54" t="s">
        <v>330</v>
      </c>
      <c r="D98" s="54" t="s">
        <v>330</v>
      </c>
      <c r="E98" s="54" t="s">
        <v>330</v>
      </c>
    </row>
    <row r="99" spans="1:5">
      <c r="A99" s="54"/>
      <c r="B99" s="54"/>
      <c r="C99" s="54"/>
      <c r="D99" s="54"/>
      <c r="E99" s="54"/>
    </row>
    <row r="100" spans="1:5">
      <c r="A100" s="54"/>
      <c r="B100" s="54"/>
      <c r="C100" s="54" t="s">
        <v>330</v>
      </c>
      <c r="D100" s="54" t="s">
        <v>330</v>
      </c>
      <c r="E100" s="54" t="s">
        <v>330</v>
      </c>
    </row>
    <row r="101" spans="1:5">
      <c r="A101" s="54"/>
      <c r="B101" s="54"/>
      <c r="C101" s="54" t="s">
        <v>330</v>
      </c>
      <c r="D101" s="54" t="s">
        <v>330</v>
      </c>
      <c r="E101" s="54" t="s">
        <v>330</v>
      </c>
    </row>
    <row r="102" spans="1:5">
      <c r="A102" s="54"/>
      <c r="B102" s="54"/>
      <c r="C102" s="54" t="s">
        <v>330</v>
      </c>
      <c r="D102" s="54" t="s">
        <v>330</v>
      </c>
      <c r="E102" s="54" t="s">
        <v>330</v>
      </c>
    </row>
    <row r="103" spans="1:5">
      <c r="A103" s="54"/>
      <c r="B103" s="54"/>
      <c r="C103" s="54"/>
      <c r="D103" s="54"/>
      <c r="E103" s="54"/>
    </row>
    <row r="104" spans="1:5">
      <c r="B104" s="54"/>
      <c r="C104" s="54"/>
      <c r="D104" s="54"/>
      <c r="E104" s="54"/>
    </row>
    <row r="105" spans="1:5">
      <c r="B105" s="54"/>
      <c r="C105" s="54"/>
      <c r="D105" s="54"/>
      <c r="E105" s="54"/>
    </row>
    <row r="107" spans="1:5">
      <c r="C107" s="54" t="s">
        <v>330</v>
      </c>
      <c r="D107" s="54" t="s">
        <v>330</v>
      </c>
      <c r="E107" s="54" t="s">
        <v>330</v>
      </c>
    </row>
    <row r="108" spans="1:5">
      <c r="C108" s="54" t="s">
        <v>330</v>
      </c>
      <c r="D108" s="54" t="s">
        <v>330</v>
      </c>
      <c r="E108" s="54" t="s">
        <v>330</v>
      </c>
    </row>
    <row r="109" spans="1:5">
      <c r="C109" s="54" t="s">
        <v>330</v>
      </c>
      <c r="D109" s="54" t="s">
        <v>330</v>
      </c>
      <c r="E109" s="54" t="s">
        <v>330</v>
      </c>
    </row>
    <row r="110" spans="1:5">
      <c r="C110" s="54"/>
      <c r="D110" s="54"/>
      <c r="E110" s="54"/>
    </row>
    <row r="111" spans="1:5">
      <c r="C111" s="54" t="s">
        <v>330</v>
      </c>
      <c r="D111" s="54" t="s">
        <v>330</v>
      </c>
      <c r="E111" s="54" t="s">
        <v>330</v>
      </c>
    </row>
    <row r="112" spans="1:5">
      <c r="C112" s="54" t="s">
        <v>330</v>
      </c>
      <c r="D112" s="54" t="s">
        <v>330</v>
      </c>
      <c r="E112" s="54" t="s">
        <v>330</v>
      </c>
    </row>
    <row r="113" spans="3:5">
      <c r="C113" s="54" t="s">
        <v>330</v>
      </c>
      <c r="D113" s="54" t="s">
        <v>330</v>
      </c>
      <c r="E113" s="54" t="s">
        <v>330</v>
      </c>
    </row>
    <row r="114" spans="3:5">
      <c r="C114" s="54"/>
      <c r="D114" s="54"/>
      <c r="E114" s="54"/>
    </row>
    <row r="115" spans="3:5">
      <c r="C115" s="54" t="s">
        <v>330</v>
      </c>
      <c r="D115" s="54" t="s">
        <v>330</v>
      </c>
      <c r="E115" s="54" t="s">
        <v>330</v>
      </c>
    </row>
    <row r="116" spans="3:5">
      <c r="C116" s="54" t="s">
        <v>330</v>
      </c>
      <c r="D116" s="54" t="s">
        <v>330</v>
      </c>
      <c r="E116" s="54" t="s">
        <v>330</v>
      </c>
    </row>
    <row r="117" spans="3:5">
      <c r="C117" s="54" t="s">
        <v>330</v>
      </c>
      <c r="D117" s="54" t="s">
        <v>330</v>
      </c>
      <c r="E117" s="54" t="s">
        <v>330</v>
      </c>
    </row>
    <row r="118" spans="3:5">
      <c r="C118" s="54"/>
      <c r="D118" s="54"/>
      <c r="E118" s="54"/>
    </row>
    <row r="119" spans="3:5">
      <c r="C119" s="54" t="s">
        <v>330</v>
      </c>
      <c r="D119" s="54" t="s">
        <v>330</v>
      </c>
      <c r="E119" s="54" t="s">
        <v>330</v>
      </c>
    </row>
    <row r="120" spans="3:5">
      <c r="C120" s="54" t="s">
        <v>330</v>
      </c>
      <c r="D120" s="54" t="s">
        <v>330</v>
      </c>
      <c r="E120" s="54" t="s">
        <v>330</v>
      </c>
    </row>
    <row r="121" spans="3:5">
      <c r="C121" s="54" t="s">
        <v>330</v>
      </c>
      <c r="D121" s="54" t="s">
        <v>330</v>
      </c>
      <c r="E121" s="54" t="s">
        <v>330</v>
      </c>
    </row>
    <row r="123" spans="3:5">
      <c r="C123" s="54" t="s">
        <v>330</v>
      </c>
      <c r="D123" s="54" t="s">
        <v>330</v>
      </c>
      <c r="E123" s="54" t="s">
        <v>330</v>
      </c>
    </row>
    <row r="124" spans="3:5">
      <c r="C124" s="54" t="s">
        <v>330</v>
      </c>
      <c r="D124" s="54" t="s">
        <v>330</v>
      </c>
      <c r="E124" s="54" t="s">
        <v>330</v>
      </c>
    </row>
    <row r="125" spans="3:5">
      <c r="C125" s="54" t="s">
        <v>330</v>
      </c>
      <c r="D125" s="54" t="s">
        <v>330</v>
      </c>
      <c r="E125" s="54" t="s">
        <v>330</v>
      </c>
    </row>
    <row r="126" spans="3:5">
      <c r="C126" s="54"/>
      <c r="D126" s="54"/>
      <c r="E126" s="54"/>
    </row>
    <row r="127" spans="3:5">
      <c r="C127" s="54" t="s">
        <v>330</v>
      </c>
      <c r="D127" s="54" t="s">
        <v>330</v>
      </c>
      <c r="E127" s="54" t="s">
        <v>330</v>
      </c>
    </row>
    <row r="128" spans="3:5">
      <c r="C128" s="54" t="s">
        <v>330</v>
      </c>
      <c r="D128" s="54" t="s">
        <v>330</v>
      </c>
      <c r="E128" s="54" t="s">
        <v>330</v>
      </c>
    </row>
    <row r="129" spans="3:5">
      <c r="C129" s="54" t="s">
        <v>330</v>
      </c>
      <c r="D129" s="54" t="s">
        <v>330</v>
      </c>
      <c r="E129" s="54" t="s">
        <v>330</v>
      </c>
    </row>
    <row r="130" spans="3:5">
      <c r="C130" s="54"/>
      <c r="D130" s="54"/>
      <c r="E130" s="54"/>
    </row>
    <row r="131" spans="3:5">
      <c r="C131" s="54" t="s">
        <v>329</v>
      </c>
      <c r="D131" s="54" t="s">
        <v>329</v>
      </c>
      <c r="E131" s="54" t="s">
        <v>329</v>
      </c>
    </row>
    <row r="135" spans="3:5">
      <c r="C135" s="54" t="s">
        <v>330</v>
      </c>
      <c r="D135" s="54" t="s">
        <v>330</v>
      </c>
      <c r="E135" s="54" t="s">
        <v>330</v>
      </c>
    </row>
    <row r="136" spans="3:5">
      <c r="C136" s="54"/>
      <c r="D136" s="54"/>
      <c r="E136" s="54"/>
    </row>
    <row r="137" spans="3:5">
      <c r="C137" s="54" t="s">
        <v>330</v>
      </c>
      <c r="D137" s="54" t="s">
        <v>330</v>
      </c>
      <c r="E137" s="54" t="s">
        <v>330</v>
      </c>
    </row>
    <row r="138" spans="3:5">
      <c r="C138" s="54"/>
      <c r="D138" s="54"/>
      <c r="E138" s="54"/>
    </row>
    <row r="139" spans="3:5">
      <c r="C139" s="54" t="s">
        <v>330</v>
      </c>
      <c r="D139" s="54" t="s">
        <v>330</v>
      </c>
      <c r="E139" s="54" t="s">
        <v>330</v>
      </c>
    </row>
    <row r="140" spans="3:5">
      <c r="C140" s="54"/>
      <c r="D140" s="54"/>
      <c r="E140" s="54"/>
    </row>
    <row r="141" spans="3:5">
      <c r="C141" s="54" t="s">
        <v>330</v>
      </c>
      <c r="D141" s="54" t="s">
        <v>330</v>
      </c>
      <c r="E141" s="54" t="s">
        <v>330</v>
      </c>
    </row>
    <row r="142" spans="3:5">
      <c r="C142" s="54"/>
      <c r="D142" s="54"/>
      <c r="E142" s="54"/>
    </row>
    <row r="143" spans="3:5">
      <c r="C143" s="54"/>
      <c r="D143" s="54"/>
      <c r="E143" s="54"/>
    </row>
    <row r="144" spans="3:5">
      <c r="C144" s="54"/>
      <c r="D144" s="54"/>
      <c r="E144" s="54"/>
    </row>
    <row r="146" spans="3:5">
      <c r="C146" s="54" t="s">
        <v>330</v>
      </c>
      <c r="D146" s="54" t="s">
        <v>330</v>
      </c>
      <c r="E146" s="54" t="s">
        <v>330</v>
      </c>
    </row>
    <row r="147" spans="3:5">
      <c r="C147" s="54"/>
      <c r="D147" s="54"/>
      <c r="E147" s="54"/>
    </row>
    <row r="148" spans="3:5">
      <c r="C148" s="54" t="s">
        <v>330</v>
      </c>
      <c r="D148" s="54" t="s">
        <v>330</v>
      </c>
      <c r="E148" s="54" t="s">
        <v>330</v>
      </c>
    </row>
    <row r="149" spans="3:5">
      <c r="C149" s="54"/>
      <c r="D149" s="54"/>
      <c r="E149" s="54"/>
    </row>
    <row r="150" spans="3:5">
      <c r="C150" s="54" t="s">
        <v>330</v>
      </c>
      <c r="D150" s="54" t="s">
        <v>330</v>
      </c>
      <c r="E150" s="54" t="s">
        <v>330</v>
      </c>
    </row>
    <row r="151" spans="3:5">
      <c r="C151" s="54"/>
      <c r="D151" s="54"/>
      <c r="E151" s="54"/>
    </row>
    <row r="152" spans="3:5">
      <c r="C152" s="54" t="s">
        <v>330</v>
      </c>
      <c r="D152" s="54" t="s">
        <v>330</v>
      </c>
      <c r="E152" s="54" t="s">
        <v>330</v>
      </c>
    </row>
    <row r="154" spans="3:5">
      <c r="C154" s="54" t="s">
        <v>330</v>
      </c>
      <c r="D154" s="54" t="s">
        <v>330</v>
      </c>
      <c r="E154" s="54" t="s">
        <v>330</v>
      </c>
    </row>
    <row r="155" spans="3:5">
      <c r="C155" s="54"/>
      <c r="D155" s="54"/>
      <c r="E155" s="54"/>
    </row>
    <row r="156" spans="3:5">
      <c r="C156" s="54" t="s">
        <v>330</v>
      </c>
      <c r="D156" s="54" t="s">
        <v>330</v>
      </c>
      <c r="E156" s="54" t="s">
        <v>330</v>
      </c>
    </row>
    <row r="158" spans="3:5">
      <c r="C158" s="54" t="s">
        <v>329</v>
      </c>
      <c r="D158" s="54" t="s">
        <v>329</v>
      </c>
      <c r="E158" s="54" t="s">
        <v>329</v>
      </c>
    </row>
    <row r="159" spans="3:5">
      <c r="C159" s="54" t="s">
        <v>329</v>
      </c>
      <c r="D159" s="54" t="s">
        <v>329</v>
      </c>
      <c r="E159" s="54" t="s">
        <v>329</v>
      </c>
    </row>
    <row r="160" spans="3:5">
      <c r="C160" s="54"/>
      <c r="D160" s="54"/>
      <c r="E160" s="54"/>
    </row>
    <row r="162" spans="3:5">
      <c r="C162" s="54" t="s">
        <v>330</v>
      </c>
      <c r="D162" s="54" t="s">
        <v>330</v>
      </c>
      <c r="E162" s="54" t="s">
        <v>330</v>
      </c>
    </row>
    <row r="163" spans="3:5">
      <c r="C163" s="54" t="s">
        <v>330</v>
      </c>
      <c r="D163" s="54" t="s">
        <v>330</v>
      </c>
      <c r="E163" s="54" t="s">
        <v>330</v>
      </c>
    </row>
    <row r="164" spans="3:5">
      <c r="C164" s="54" t="s">
        <v>330</v>
      </c>
      <c r="D164" s="54" t="s">
        <v>330</v>
      </c>
      <c r="E164" s="54" t="s">
        <v>330</v>
      </c>
    </row>
    <row r="165" spans="3:5">
      <c r="C165" s="54"/>
      <c r="D165" s="54"/>
      <c r="E165" s="54"/>
    </row>
    <row r="166" spans="3:5">
      <c r="C166" s="54" t="s">
        <v>330</v>
      </c>
      <c r="D166" s="54" t="s">
        <v>330</v>
      </c>
      <c r="E166" s="54" t="s">
        <v>330</v>
      </c>
    </row>
    <row r="167" spans="3:5">
      <c r="C167" s="54" t="s">
        <v>330</v>
      </c>
      <c r="D167" s="54" t="s">
        <v>330</v>
      </c>
      <c r="E167" s="54" t="s">
        <v>330</v>
      </c>
    </row>
    <row r="168" spans="3:5">
      <c r="C168" s="54"/>
      <c r="D168" s="54"/>
      <c r="E168" s="54"/>
    </row>
    <row r="169" spans="3:5">
      <c r="C169" s="54" t="s">
        <v>330</v>
      </c>
      <c r="D169" s="54" t="s">
        <v>330</v>
      </c>
      <c r="E169" s="54" t="s">
        <v>330</v>
      </c>
    </row>
    <row r="170" spans="3:5">
      <c r="C170" s="54" t="s">
        <v>330</v>
      </c>
      <c r="D170" s="54" t="s">
        <v>330</v>
      </c>
      <c r="E170" s="54" t="s">
        <v>330</v>
      </c>
    </row>
    <row r="171" spans="3:5">
      <c r="C171" s="54" t="s">
        <v>330</v>
      </c>
      <c r="D171" s="54" t="s">
        <v>330</v>
      </c>
      <c r="E171" s="54" t="s">
        <v>330</v>
      </c>
    </row>
    <row r="172" spans="3:5">
      <c r="C172" s="54"/>
      <c r="D172" s="54"/>
      <c r="E172" s="54"/>
    </row>
    <row r="173" spans="3:5">
      <c r="C173" s="54" t="s">
        <v>329</v>
      </c>
      <c r="D173" s="54" t="s">
        <v>329</v>
      </c>
      <c r="E173" s="54" t="s">
        <v>329</v>
      </c>
    </row>
    <row r="174" spans="3:5">
      <c r="C174" s="54" t="s">
        <v>329</v>
      </c>
      <c r="D174" s="54" t="s">
        <v>329</v>
      </c>
      <c r="E174" s="54" t="s">
        <v>329</v>
      </c>
    </row>
    <row r="175" spans="3:5">
      <c r="C175" s="54"/>
      <c r="D175" s="54"/>
      <c r="E175" s="54"/>
    </row>
    <row r="177" spans="3:5">
      <c r="C177" s="54" t="s">
        <v>330</v>
      </c>
      <c r="D177" s="54" t="s">
        <v>330</v>
      </c>
      <c r="E177" s="54" t="s">
        <v>330</v>
      </c>
    </row>
    <row r="178" spans="3:5">
      <c r="C178" s="54" t="s">
        <v>330</v>
      </c>
      <c r="D178" s="54" t="s">
        <v>330</v>
      </c>
      <c r="E178" s="54" t="s">
        <v>330</v>
      </c>
    </row>
    <row r="179" spans="3:5">
      <c r="C179" s="54" t="s">
        <v>330</v>
      </c>
      <c r="D179" s="54" t="s">
        <v>330</v>
      </c>
      <c r="E179" s="54" t="s">
        <v>330</v>
      </c>
    </row>
    <row r="180" spans="3:5">
      <c r="C180" s="54"/>
      <c r="D180" s="54"/>
      <c r="E180" s="54"/>
    </row>
    <row r="181" spans="3:5">
      <c r="C181" s="54" t="s">
        <v>330</v>
      </c>
      <c r="D181" s="54" t="s">
        <v>330</v>
      </c>
      <c r="E181" s="54" t="s">
        <v>330</v>
      </c>
    </row>
    <row r="182" spans="3:5">
      <c r="C182" s="54" t="s">
        <v>330</v>
      </c>
      <c r="D182" s="54" t="s">
        <v>330</v>
      </c>
      <c r="E182" s="54" t="s">
        <v>330</v>
      </c>
    </row>
    <row r="183" spans="3:5">
      <c r="C183" s="54"/>
      <c r="D183" s="54"/>
      <c r="E183" s="54"/>
    </row>
    <row r="184" spans="3:5">
      <c r="C184" s="54" t="s">
        <v>330</v>
      </c>
      <c r="D184" s="54" t="s">
        <v>330</v>
      </c>
      <c r="E184" s="54" t="s">
        <v>330</v>
      </c>
    </row>
    <row r="185" spans="3:5">
      <c r="C185" s="54" t="s">
        <v>330</v>
      </c>
      <c r="D185" s="54" t="s">
        <v>330</v>
      </c>
      <c r="E185" s="54" t="s">
        <v>330</v>
      </c>
    </row>
    <row r="186" spans="3:5">
      <c r="C186" s="54" t="s">
        <v>330</v>
      </c>
      <c r="D186" s="54" t="s">
        <v>330</v>
      </c>
      <c r="E186" s="54" t="s">
        <v>330</v>
      </c>
    </row>
    <row r="188" spans="3:5">
      <c r="C188" s="54" t="s">
        <v>329</v>
      </c>
      <c r="D188" s="54" t="s">
        <v>329</v>
      </c>
      <c r="E188" s="54" t="s">
        <v>329</v>
      </c>
    </row>
    <row r="189" spans="3:5">
      <c r="C189" s="54" t="s">
        <v>329</v>
      </c>
      <c r="D189" s="54" t="s">
        <v>329</v>
      </c>
      <c r="E189" s="54" t="s">
        <v>329</v>
      </c>
    </row>
    <row r="192" spans="3:5">
      <c r="C192" s="54" t="s">
        <v>330</v>
      </c>
      <c r="D192" s="54" t="s">
        <v>330</v>
      </c>
      <c r="E192" s="54" t="s">
        <v>330</v>
      </c>
    </row>
    <row r="193" spans="3:5">
      <c r="C193" s="54" t="s">
        <v>330</v>
      </c>
      <c r="D193" s="54" t="s">
        <v>330</v>
      </c>
      <c r="E193" s="54" t="s">
        <v>330</v>
      </c>
    </row>
    <row r="195" spans="3:5">
      <c r="C195" s="54" t="s">
        <v>330</v>
      </c>
      <c r="D195" s="54" t="s">
        <v>330</v>
      </c>
      <c r="E195" s="54" t="s">
        <v>330</v>
      </c>
    </row>
    <row r="196" spans="3:5">
      <c r="C196" s="54"/>
      <c r="D196" s="54"/>
      <c r="E196" s="54"/>
    </row>
    <row r="197" spans="3:5">
      <c r="C197" s="54" t="s">
        <v>330</v>
      </c>
      <c r="D197" s="54" t="s">
        <v>330</v>
      </c>
      <c r="E197" s="54" t="s">
        <v>330</v>
      </c>
    </row>
    <row r="199" spans="3:5">
      <c r="C199" s="54" t="s">
        <v>329</v>
      </c>
      <c r="D199" s="54" t="s">
        <v>329</v>
      </c>
      <c r="E199" s="54" t="s">
        <v>329</v>
      </c>
    </row>
    <row r="200" spans="3:5">
      <c r="C200" s="54" t="s">
        <v>329</v>
      </c>
      <c r="D200" s="54" t="s">
        <v>329</v>
      </c>
      <c r="E200" s="54" t="s">
        <v>329</v>
      </c>
    </row>
    <row r="203" spans="3:5">
      <c r="C203" s="54" t="s">
        <v>330</v>
      </c>
      <c r="D203" s="54" t="s">
        <v>330</v>
      </c>
      <c r="E203" s="54" t="s">
        <v>330</v>
      </c>
    </row>
    <row r="204" spans="3:5">
      <c r="C204" s="54" t="s">
        <v>330</v>
      </c>
      <c r="D204" s="54" t="s">
        <v>330</v>
      </c>
      <c r="E204" s="54" t="s">
        <v>330</v>
      </c>
    </row>
    <row r="206" spans="3:5">
      <c r="C206" s="54" t="s">
        <v>330</v>
      </c>
      <c r="D206" s="54" t="s">
        <v>330</v>
      </c>
      <c r="E206" s="54" t="s">
        <v>330</v>
      </c>
    </row>
    <row r="207" spans="3:5">
      <c r="C207" s="54"/>
      <c r="D207" s="54"/>
      <c r="E207" s="54"/>
    </row>
    <row r="208" spans="3:5">
      <c r="C208" s="54" t="s">
        <v>330</v>
      </c>
      <c r="D208" s="54" t="s">
        <v>330</v>
      </c>
      <c r="E208" s="54" t="s">
        <v>330</v>
      </c>
    </row>
    <row r="210" spans="3:5">
      <c r="C210" s="54" t="s">
        <v>329</v>
      </c>
      <c r="D210" s="54" t="s">
        <v>329</v>
      </c>
      <c r="E210" s="54" t="s">
        <v>329</v>
      </c>
    </row>
    <row r="211" spans="3:5">
      <c r="C211" s="54" t="s">
        <v>329</v>
      </c>
      <c r="D211" s="54" t="s">
        <v>329</v>
      </c>
      <c r="E211" s="54" t="s">
        <v>329</v>
      </c>
    </row>
    <row r="212" spans="3:5">
      <c r="C212" s="54"/>
      <c r="D212" s="54"/>
      <c r="E212" s="54"/>
    </row>
    <row r="213" spans="3:5">
      <c r="C213" s="54"/>
      <c r="D213" s="54"/>
      <c r="E213" s="54"/>
    </row>
    <row r="214" spans="3:5">
      <c r="C214" s="54" t="s">
        <v>330</v>
      </c>
      <c r="D214" s="54" t="s">
        <v>330</v>
      </c>
      <c r="E214" s="54" t="s">
        <v>330</v>
      </c>
    </row>
    <row r="215" spans="3:5">
      <c r="C215" s="54" t="s">
        <v>329</v>
      </c>
      <c r="D215" s="54" t="s">
        <v>329</v>
      </c>
      <c r="E215" s="54" t="s">
        <v>329</v>
      </c>
    </row>
    <row r="216" spans="3:5">
      <c r="C216" s="54" t="s">
        <v>329</v>
      </c>
      <c r="D216" s="54" t="s">
        <v>329</v>
      </c>
      <c r="E216" s="54" t="s">
        <v>329</v>
      </c>
    </row>
    <row r="217" spans="3:5">
      <c r="C217" s="54"/>
      <c r="D217" s="54"/>
      <c r="E217" s="54"/>
    </row>
    <row r="218" spans="3:5">
      <c r="C218" s="54"/>
      <c r="D218" s="54"/>
      <c r="E218" s="54"/>
    </row>
    <row r="219" spans="3:5">
      <c r="C219" s="54" t="s">
        <v>330</v>
      </c>
      <c r="D219" s="54" t="s">
        <v>330</v>
      </c>
      <c r="E219" s="54" t="s">
        <v>330</v>
      </c>
    </row>
    <row r="220" spans="3:5">
      <c r="C220" s="54"/>
      <c r="D220" s="54"/>
      <c r="E220" s="54"/>
    </row>
    <row r="221" spans="3:5">
      <c r="C221" s="54" t="s">
        <v>329</v>
      </c>
      <c r="D221" s="54" t="s">
        <v>329</v>
      </c>
      <c r="E221" s="54" t="s">
        <v>329</v>
      </c>
    </row>
    <row r="222" spans="3:5">
      <c r="C222" s="54" t="s">
        <v>329</v>
      </c>
      <c r="D222" s="54" t="s">
        <v>329</v>
      </c>
      <c r="E222" s="54" t="s">
        <v>329</v>
      </c>
    </row>
    <row r="223" spans="3:5">
      <c r="C223" s="54"/>
      <c r="D223" s="54"/>
      <c r="E223" s="54"/>
    </row>
    <row r="224" spans="3:5">
      <c r="C224" s="54"/>
      <c r="D224" s="54"/>
      <c r="E224" s="54"/>
    </row>
    <row r="225" spans="3:5">
      <c r="C225" s="54" t="s">
        <v>330</v>
      </c>
      <c r="D225" s="54" t="s">
        <v>330</v>
      </c>
      <c r="E225" s="54" t="s">
        <v>330</v>
      </c>
    </row>
    <row r="226" spans="3:5">
      <c r="C226" s="54" t="s">
        <v>330</v>
      </c>
      <c r="D226" s="54" t="s">
        <v>330</v>
      </c>
      <c r="E226" s="54" t="s">
        <v>330</v>
      </c>
    </row>
    <row r="229" spans="3:5">
      <c r="C229" s="54" t="s">
        <v>329</v>
      </c>
      <c r="D229" s="54" t="s">
        <v>329</v>
      </c>
      <c r="E229" s="54" t="s">
        <v>329</v>
      </c>
    </row>
    <row r="230" spans="3:5">
      <c r="C230" s="54" t="s">
        <v>329</v>
      </c>
      <c r="D230" s="54" t="s">
        <v>329</v>
      </c>
      <c r="E230" s="54" t="s">
        <v>329</v>
      </c>
    </row>
    <row r="231" spans="3:5">
      <c r="C231" s="54"/>
      <c r="D231" s="54"/>
      <c r="E231" s="54"/>
    </row>
    <row r="233" spans="3:5">
      <c r="C233" s="54" t="s">
        <v>330</v>
      </c>
      <c r="D233" s="54" t="s">
        <v>330</v>
      </c>
      <c r="E233" s="54" t="s">
        <v>330</v>
      </c>
    </row>
    <row r="234" spans="3:5">
      <c r="C234" s="54" t="s">
        <v>330</v>
      </c>
      <c r="D234" s="54" t="s">
        <v>330</v>
      </c>
      <c r="E234" s="54" t="s">
        <v>330</v>
      </c>
    </row>
    <row r="235" spans="3:5">
      <c r="C235" s="54" t="s">
        <v>330</v>
      </c>
      <c r="D235" s="54" t="s">
        <v>330</v>
      </c>
      <c r="E235" s="54" t="s">
        <v>330</v>
      </c>
    </row>
    <row r="236" spans="3:5">
      <c r="C236" s="54" t="s">
        <v>330</v>
      </c>
      <c r="D236" s="54" t="s">
        <v>330</v>
      </c>
      <c r="E236" s="54" t="s">
        <v>330</v>
      </c>
    </row>
    <row r="237" spans="3:5">
      <c r="C237" s="54"/>
      <c r="D237" s="54"/>
      <c r="E237" s="54"/>
    </row>
    <row r="238" spans="3:5">
      <c r="C238" s="54" t="s">
        <v>330</v>
      </c>
      <c r="D238" s="54" t="s">
        <v>330</v>
      </c>
      <c r="E238" s="54" t="s">
        <v>330</v>
      </c>
    </row>
    <row r="239" spans="3:5">
      <c r="C239" s="54" t="s">
        <v>330</v>
      </c>
      <c r="D239" s="54" t="s">
        <v>330</v>
      </c>
      <c r="E239" s="54" t="s">
        <v>330</v>
      </c>
    </row>
    <row r="240" spans="3:5">
      <c r="C240" s="54"/>
      <c r="D240" s="54"/>
      <c r="E240" s="54"/>
    </row>
    <row r="241" spans="1:5">
      <c r="C241" s="54" t="s">
        <v>330</v>
      </c>
      <c r="D241" s="54" t="s">
        <v>330</v>
      </c>
      <c r="E241" s="54" t="s">
        <v>330</v>
      </c>
    </row>
    <row r="242" spans="1:5">
      <c r="C242" s="54" t="s">
        <v>330</v>
      </c>
      <c r="D242" s="54" t="s">
        <v>330</v>
      </c>
      <c r="E242" s="54" t="s">
        <v>330</v>
      </c>
    </row>
    <row r="243" spans="1:5">
      <c r="C243" s="54" t="s">
        <v>330</v>
      </c>
      <c r="D243" s="54" t="s">
        <v>330</v>
      </c>
      <c r="E243" s="54" t="s">
        <v>330</v>
      </c>
    </row>
    <row r="244" spans="1:5">
      <c r="C244" s="54" t="s">
        <v>330</v>
      </c>
      <c r="D244" s="54" t="s">
        <v>330</v>
      </c>
      <c r="E244" s="54" t="s">
        <v>330</v>
      </c>
    </row>
    <row r="245" spans="1:5">
      <c r="C245" s="54"/>
      <c r="D245" s="54"/>
      <c r="E245" s="54"/>
    </row>
    <row r="246" spans="1:5">
      <c r="A246" s="54"/>
      <c r="B246" s="54"/>
      <c r="C246" s="54" t="s">
        <v>330</v>
      </c>
      <c r="D246" s="54" t="s">
        <v>330</v>
      </c>
      <c r="E246" s="54" t="s">
        <v>330</v>
      </c>
    </row>
    <row r="247" spans="1:5">
      <c r="A247" s="54"/>
      <c r="B247" s="54"/>
      <c r="C247" s="54" t="s">
        <v>330</v>
      </c>
      <c r="D247" s="54" t="s">
        <v>330</v>
      </c>
      <c r="E247" s="54" t="s">
        <v>330</v>
      </c>
    </row>
    <row r="248" spans="1:5">
      <c r="C248" s="54"/>
      <c r="D248" s="54"/>
      <c r="E248" s="54"/>
    </row>
    <row r="249" spans="1:5">
      <c r="C249" s="54" t="s">
        <v>330</v>
      </c>
      <c r="D249" s="54" t="s">
        <v>330</v>
      </c>
      <c r="E249" s="54" t="s">
        <v>330</v>
      </c>
    </row>
    <row r="250" spans="1:5">
      <c r="C250" s="54" t="s">
        <v>330</v>
      </c>
      <c r="D250" s="54" t="s">
        <v>330</v>
      </c>
      <c r="E250" s="54" t="s">
        <v>330</v>
      </c>
    </row>
    <row r="251" spans="1:5">
      <c r="C251" s="54" t="s">
        <v>330</v>
      </c>
      <c r="D251" s="54" t="s">
        <v>330</v>
      </c>
      <c r="E251" s="54" t="s">
        <v>330</v>
      </c>
    </row>
    <row r="252" spans="1:5">
      <c r="C252" s="54" t="s">
        <v>330</v>
      </c>
      <c r="D252" s="54" t="s">
        <v>330</v>
      </c>
      <c r="E252" s="54" t="s">
        <v>330</v>
      </c>
    </row>
    <row r="253" spans="1:5">
      <c r="C253" s="54" t="s">
        <v>330</v>
      </c>
      <c r="D253" s="54" t="s">
        <v>330</v>
      </c>
      <c r="E253" s="54" t="s">
        <v>330</v>
      </c>
    </row>
    <row r="254" spans="1:5">
      <c r="C254" s="54" t="s">
        <v>330</v>
      </c>
      <c r="D254" s="54" t="s">
        <v>330</v>
      </c>
      <c r="E254" s="54" t="s">
        <v>330</v>
      </c>
    </row>
    <row r="255" spans="1:5">
      <c r="C255" s="54"/>
      <c r="D255" s="54"/>
      <c r="E255" s="54"/>
    </row>
    <row r="256" spans="1:5">
      <c r="C256" s="54" t="s">
        <v>330</v>
      </c>
      <c r="D256" s="54" t="s">
        <v>330</v>
      </c>
      <c r="E256" s="54" t="s">
        <v>330</v>
      </c>
    </row>
    <row r="257" spans="3:5">
      <c r="C257" s="54"/>
      <c r="D257" s="54"/>
      <c r="E257" s="54"/>
    </row>
    <row r="258" spans="3:5">
      <c r="C258" s="54" t="s">
        <v>330</v>
      </c>
      <c r="D258" s="54" t="s">
        <v>330</v>
      </c>
      <c r="E258" s="54" t="s">
        <v>330</v>
      </c>
    </row>
    <row r="260" spans="3:5">
      <c r="C260" s="54"/>
      <c r="D260" s="54"/>
      <c r="E260" s="54"/>
    </row>
    <row r="261" spans="3:5">
      <c r="C261" s="54" t="s">
        <v>329</v>
      </c>
      <c r="D261" s="54" t="s">
        <v>329</v>
      </c>
      <c r="E261" s="54" t="s">
        <v>329</v>
      </c>
    </row>
    <row r="262" spans="3:5">
      <c r="C262" s="54" t="s">
        <v>329</v>
      </c>
      <c r="D262" s="54" t="s">
        <v>329</v>
      </c>
      <c r="E262" s="54" t="s">
        <v>329</v>
      </c>
    </row>
    <row r="263" spans="3:5">
      <c r="C263" s="54"/>
      <c r="D263" s="54"/>
      <c r="E263" s="54"/>
    </row>
    <row r="264" spans="3:5">
      <c r="C264" s="54"/>
      <c r="D264" s="54"/>
      <c r="E264" s="54"/>
    </row>
    <row r="265" spans="3:5">
      <c r="C265" s="54" t="s">
        <v>330</v>
      </c>
      <c r="D265" s="54" t="s">
        <v>330</v>
      </c>
      <c r="E265" s="54" t="s">
        <v>330</v>
      </c>
    </row>
    <row r="266" spans="3:5">
      <c r="C266" s="54" t="s">
        <v>330</v>
      </c>
      <c r="D266" s="54" t="s">
        <v>330</v>
      </c>
      <c r="E266" s="54" t="s">
        <v>330</v>
      </c>
    </row>
    <row r="267" spans="3:5">
      <c r="C267" s="54" t="s">
        <v>330</v>
      </c>
      <c r="D267" s="54" t="s">
        <v>330</v>
      </c>
      <c r="E267" s="54" t="s">
        <v>330</v>
      </c>
    </row>
    <row r="268" spans="3:5">
      <c r="C268" s="54" t="s">
        <v>330</v>
      </c>
      <c r="D268" s="54" t="s">
        <v>330</v>
      </c>
      <c r="E268" s="54" t="s">
        <v>330</v>
      </c>
    </row>
    <row r="269" spans="3:5">
      <c r="C269" s="54" t="s">
        <v>330</v>
      </c>
      <c r="D269" s="54" t="s">
        <v>330</v>
      </c>
      <c r="E269" s="54" t="s">
        <v>330</v>
      </c>
    </row>
    <row r="270" spans="3:5">
      <c r="C270" s="54" t="s">
        <v>330</v>
      </c>
      <c r="D270" s="54" t="s">
        <v>330</v>
      </c>
      <c r="E270" s="54" t="s">
        <v>330</v>
      </c>
    </row>
    <row r="271" spans="3:5">
      <c r="C271" s="54" t="s">
        <v>330</v>
      </c>
      <c r="D271" s="54" t="s">
        <v>330</v>
      </c>
      <c r="E271" s="54" t="s">
        <v>330</v>
      </c>
    </row>
    <row r="272" spans="3:5">
      <c r="C272" s="54" t="s">
        <v>330</v>
      </c>
      <c r="D272" s="54" t="s">
        <v>330</v>
      </c>
      <c r="E272" s="54" t="s">
        <v>330</v>
      </c>
    </row>
    <row r="273" spans="3:5">
      <c r="C273" s="54" t="s">
        <v>330</v>
      </c>
      <c r="D273" s="54" t="s">
        <v>330</v>
      </c>
      <c r="E273" s="54" t="s">
        <v>330</v>
      </c>
    </row>
    <row r="274" spans="3:5">
      <c r="C274" s="54"/>
      <c r="D274" s="54"/>
      <c r="E274" s="54"/>
    </row>
    <row r="275" spans="3:5">
      <c r="C275" s="54" t="s">
        <v>330</v>
      </c>
      <c r="D275" s="54" t="s">
        <v>330</v>
      </c>
      <c r="E275" s="54" t="s">
        <v>330</v>
      </c>
    </row>
    <row r="276" spans="3:5">
      <c r="C276" s="54" t="s">
        <v>330</v>
      </c>
      <c r="D276" s="54" t="s">
        <v>330</v>
      </c>
      <c r="E276" s="54" t="s">
        <v>330</v>
      </c>
    </row>
    <row r="277" spans="3:5">
      <c r="C277" s="54" t="s">
        <v>330</v>
      </c>
      <c r="D277" s="54" t="s">
        <v>330</v>
      </c>
      <c r="E277" s="54" t="s">
        <v>330</v>
      </c>
    </row>
    <row r="278" spans="3:5">
      <c r="C278" s="54"/>
      <c r="D278" s="54"/>
      <c r="E278" s="54"/>
    </row>
    <row r="279" spans="3:5">
      <c r="C279" s="54" t="s">
        <v>330</v>
      </c>
      <c r="D279" s="54" t="s">
        <v>330</v>
      </c>
      <c r="E279" s="54" t="s">
        <v>330</v>
      </c>
    </row>
    <row r="280" spans="3:5">
      <c r="C280" s="54" t="s">
        <v>330</v>
      </c>
      <c r="D280" s="54" t="s">
        <v>330</v>
      </c>
      <c r="E280" s="54" t="s">
        <v>330</v>
      </c>
    </row>
    <row r="281" spans="3:5">
      <c r="C281" s="54"/>
      <c r="D281" s="54"/>
      <c r="E281" s="54"/>
    </row>
    <row r="282" spans="3:5">
      <c r="C282" s="54" t="s">
        <v>329</v>
      </c>
      <c r="D282" s="54" t="s">
        <v>329</v>
      </c>
      <c r="E282" s="54" t="s">
        <v>329</v>
      </c>
    </row>
    <row r="283" spans="3:5">
      <c r="C283" s="54" t="s">
        <v>329</v>
      </c>
      <c r="D283" s="54" t="s">
        <v>329</v>
      </c>
      <c r="E283" s="54" t="s">
        <v>329</v>
      </c>
    </row>
    <row r="284" spans="3:5">
      <c r="C284" s="54"/>
      <c r="D284" s="54"/>
      <c r="E284" s="54"/>
    </row>
    <row r="285" spans="3:5">
      <c r="C285" s="54"/>
      <c r="D285" s="54"/>
      <c r="E285" s="54"/>
    </row>
    <row r="286" spans="3:5">
      <c r="C286" s="54" t="s">
        <v>330</v>
      </c>
      <c r="D286" s="54" t="s">
        <v>330</v>
      </c>
      <c r="E286" s="54" t="s">
        <v>330</v>
      </c>
    </row>
    <row r="287" spans="3:5">
      <c r="C287" s="54" t="s">
        <v>330</v>
      </c>
      <c r="D287" s="54" t="s">
        <v>330</v>
      </c>
      <c r="E287" s="54" t="s">
        <v>330</v>
      </c>
    </row>
    <row r="288" spans="3:5">
      <c r="C288" s="54"/>
      <c r="D288" s="54"/>
      <c r="E288" s="54"/>
    </row>
    <row r="289" spans="3:5">
      <c r="C289" s="54" t="s">
        <v>330</v>
      </c>
      <c r="D289" s="54" t="s">
        <v>330</v>
      </c>
      <c r="E289" s="54" t="s">
        <v>330</v>
      </c>
    </row>
    <row r="290" spans="3:5">
      <c r="C290" s="54" t="s">
        <v>330</v>
      </c>
      <c r="D290" s="54" t="s">
        <v>330</v>
      </c>
      <c r="E290" s="54" t="s">
        <v>330</v>
      </c>
    </row>
    <row r="291" spans="3:5">
      <c r="C291" s="54"/>
      <c r="D291" s="54"/>
      <c r="E291" s="54"/>
    </row>
    <row r="292" spans="3:5">
      <c r="C292" s="54" t="s">
        <v>330</v>
      </c>
      <c r="D292" s="54" t="s">
        <v>330</v>
      </c>
      <c r="E292" s="54" t="s">
        <v>330</v>
      </c>
    </row>
    <row r="293" spans="3:5">
      <c r="C293" s="54" t="s">
        <v>330</v>
      </c>
      <c r="D293" s="54" t="s">
        <v>330</v>
      </c>
      <c r="E293" s="54" t="s">
        <v>330</v>
      </c>
    </row>
    <row r="294" spans="3:5">
      <c r="C294" s="54"/>
      <c r="D294" s="54"/>
      <c r="E294" s="54"/>
    </row>
    <row r="295" spans="3:5">
      <c r="C295" s="54" t="s">
        <v>330</v>
      </c>
      <c r="D295" s="54" t="s">
        <v>330</v>
      </c>
      <c r="E295" s="54" t="s">
        <v>330</v>
      </c>
    </row>
    <row r="296" spans="3:5">
      <c r="C296" s="54" t="s">
        <v>330</v>
      </c>
      <c r="D296" s="54" t="s">
        <v>330</v>
      </c>
      <c r="E296" s="54" t="s">
        <v>330</v>
      </c>
    </row>
    <row r="297" spans="3:5">
      <c r="C297" s="54"/>
      <c r="D297" s="54"/>
      <c r="E297" s="54"/>
    </row>
    <row r="298" spans="3:5">
      <c r="C298" s="54" t="s">
        <v>330</v>
      </c>
      <c r="D298" s="54" t="s">
        <v>330</v>
      </c>
      <c r="E298" s="54" t="s">
        <v>330</v>
      </c>
    </row>
    <row r="299" spans="3:5">
      <c r="C299" s="54" t="s">
        <v>330</v>
      </c>
      <c r="D299" s="54" t="s">
        <v>330</v>
      </c>
      <c r="E299" s="54" t="s">
        <v>330</v>
      </c>
    </row>
    <row r="300" spans="3:5">
      <c r="C300" s="54"/>
      <c r="D300" s="54"/>
      <c r="E300" s="54"/>
    </row>
    <row r="301" spans="3:5">
      <c r="C301" s="54" t="s">
        <v>330</v>
      </c>
      <c r="D301" s="54" t="s">
        <v>330</v>
      </c>
      <c r="E301" s="54" t="s">
        <v>330</v>
      </c>
    </row>
    <row r="302" spans="3:5">
      <c r="C302" s="54"/>
      <c r="D302" s="54"/>
      <c r="E302" s="54"/>
    </row>
    <row r="303" spans="3:5">
      <c r="C303" s="54" t="s">
        <v>330</v>
      </c>
      <c r="D303" s="54" t="s">
        <v>330</v>
      </c>
      <c r="E303" s="54" t="s">
        <v>330</v>
      </c>
    </row>
    <row r="304" spans="3:5">
      <c r="C304" s="54"/>
      <c r="D304" s="54"/>
      <c r="E304" s="54"/>
    </row>
    <row r="307" spans="1:5">
      <c r="A307" s="54" t="s">
        <v>331</v>
      </c>
    </row>
    <row r="309" spans="1:5">
      <c r="C309" s="54"/>
      <c r="D309" s="54"/>
      <c r="E309" s="54"/>
    </row>
    <row r="310" spans="1:5">
      <c r="C310" s="54"/>
      <c r="D310" s="54"/>
      <c r="E310" s="54"/>
    </row>
    <row r="311" spans="1:5">
      <c r="C311" s="54"/>
      <c r="D311" s="54"/>
      <c r="E311" s="54"/>
    </row>
    <row r="313" spans="1:5">
      <c r="C313" s="54"/>
      <c r="D313" s="54"/>
      <c r="E313" s="54"/>
    </row>
    <row r="314" spans="1:5">
      <c r="C314" s="54"/>
      <c r="D314" s="54"/>
      <c r="E314" s="54"/>
    </row>
    <row r="315" spans="1:5">
      <c r="C315" s="54"/>
      <c r="D315" s="54"/>
      <c r="E315" s="54"/>
    </row>
    <row r="316" spans="1:5">
      <c r="C316" s="54"/>
      <c r="D316" s="54"/>
      <c r="E316" s="54"/>
    </row>
    <row r="317" spans="1:5">
      <c r="C317" s="54"/>
      <c r="D317" s="54"/>
      <c r="E317" s="54"/>
    </row>
    <row r="318" spans="1:5">
      <c r="C318" s="54"/>
      <c r="D318" s="54"/>
      <c r="E318" s="54"/>
    </row>
    <row r="319" spans="1:5">
      <c r="C319" s="54"/>
      <c r="D319" s="54"/>
      <c r="E319" s="54"/>
    </row>
    <row r="320" spans="1:5">
      <c r="C320" s="54"/>
      <c r="D320" s="54"/>
      <c r="E320" s="54"/>
    </row>
    <row r="321" spans="1:5">
      <c r="C321" s="54"/>
      <c r="D321" s="54"/>
      <c r="E321" s="54"/>
    </row>
    <row r="322" spans="1:5">
      <c r="C322" s="54"/>
      <c r="D322" s="54"/>
      <c r="E322" s="54"/>
    </row>
    <row r="323" spans="1:5">
      <c r="C323" s="54"/>
      <c r="D323" s="54"/>
      <c r="E323" s="54"/>
    </row>
    <row r="324" spans="1:5">
      <c r="C324" s="54"/>
      <c r="D324" s="54"/>
      <c r="E324" s="54"/>
    </row>
    <row r="325" spans="1:5">
      <c r="C325" s="54"/>
      <c r="D325" s="54"/>
      <c r="E325" s="54"/>
    </row>
    <row r="326" spans="1:5">
      <c r="A326" s="54"/>
      <c r="B326" s="54"/>
      <c r="C326" s="54"/>
      <c r="D326" s="54"/>
      <c r="E326" s="54"/>
    </row>
    <row r="327" spans="1:5">
      <c r="A327" s="54"/>
      <c r="B327" s="54"/>
      <c r="C327" s="54"/>
      <c r="D327" s="54"/>
      <c r="E327" s="54"/>
    </row>
    <row r="328" spans="1:5">
      <c r="C328" s="54"/>
      <c r="D328" s="54"/>
      <c r="E328" s="54"/>
    </row>
    <row r="329" spans="1:5">
      <c r="C329" s="54"/>
      <c r="D329" s="54"/>
      <c r="E329" s="54"/>
    </row>
    <row r="330" spans="1:5">
      <c r="C330" s="54"/>
      <c r="D330" s="54"/>
      <c r="E330" s="54"/>
    </row>
    <row r="331" spans="1:5">
      <c r="C331" s="54"/>
      <c r="D331" s="54"/>
      <c r="E331" s="54"/>
    </row>
    <row r="332" spans="1:5">
      <c r="C332" s="54"/>
      <c r="D332" s="54"/>
      <c r="E332" s="54"/>
    </row>
    <row r="333" spans="1:5">
      <c r="C333" s="54"/>
      <c r="D333" s="54"/>
      <c r="E333" s="54"/>
    </row>
    <row r="334" spans="1:5">
      <c r="C334" s="54"/>
      <c r="D334" s="54"/>
      <c r="E334" s="54"/>
    </row>
    <row r="335" spans="1:5">
      <c r="C335" s="54"/>
      <c r="D335" s="54"/>
      <c r="E335" s="54"/>
    </row>
    <row r="336" spans="1:5">
      <c r="C336" s="54"/>
      <c r="D336" s="54"/>
      <c r="E336" s="54"/>
    </row>
    <row r="337" spans="3:5">
      <c r="C337" s="54"/>
      <c r="D337" s="54"/>
      <c r="E337" s="54"/>
    </row>
    <row r="338" spans="3:5">
      <c r="C338" s="54"/>
      <c r="D338" s="54"/>
      <c r="E338" s="54"/>
    </row>
    <row r="340" spans="3:5">
      <c r="C340" s="54"/>
      <c r="D340" s="54"/>
      <c r="E340" s="54"/>
    </row>
    <row r="341" spans="3:5">
      <c r="C341" s="54"/>
      <c r="D341" s="54"/>
      <c r="E341" s="54"/>
    </row>
    <row r="342" spans="3:5">
      <c r="C342" s="54"/>
      <c r="D342" s="54"/>
      <c r="E342" s="54"/>
    </row>
    <row r="343" spans="3:5">
      <c r="C343" s="54"/>
      <c r="D343" s="54"/>
      <c r="E343" s="54"/>
    </row>
    <row r="344" spans="3:5">
      <c r="C344" s="54"/>
      <c r="D344" s="54"/>
      <c r="E344" s="54"/>
    </row>
    <row r="345" spans="3:5">
      <c r="C345" s="54"/>
      <c r="D345" s="54"/>
      <c r="E345" s="54"/>
    </row>
    <row r="346" spans="3:5">
      <c r="C346" s="54"/>
      <c r="D346" s="54"/>
      <c r="E346" s="54"/>
    </row>
    <row r="347" spans="3:5">
      <c r="C347" s="54"/>
      <c r="D347" s="54"/>
      <c r="E347" s="54"/>
    </row>
    <row r="348" spans="3:5">
      <c r="C348" s="54"/>
      <c r="D348" s="54"/>
      <c r="E348" s="54"/>
    </row>
    <row r="349" spans="3:5">
      <c r="C349" s="54"/>
      <c r="D349" s="54"/>
      <c r="E349" s="54"/>
    </row>
    <row r="350" spans="3:5">
      <c r="C350" s="54"/>
      <c r="D350" s="54"/>
      <c r="E350" s="54"/>
    </row>
    <row r="351" spans="3:5">
      <c r="C351" s="54"/>
      <c r="D351" s="54"/>
      <c r="E351" s="54"/>
    </row>
    <row r="352" spans="3:5">
      <c r="C352" s="54"/>
      <c r="D352" s="54"/>
      <c r="E352" s="54"/>
    </row>
    <row r="353" spans="3:5">
      <c r="C353" s="54"/>
      <c r="D353" s="54"/>
      <c r="E353" s="54"/>
    </row>
    <row r="354" spans="3:5">
      <c r="C354" s="54"/>
      <c r="D354" s="54"/>
      <c r="E354" s="54"/>
    </row>
    <row r="355" spans="3:5">
      <c r="C355" s="54"/>
      <c r="D355" s="54"/>
      <c r="E355" s="54"/>
    </row>
    <row r="356" spans="3:5">
      <c r="C356" s="54"/>
      <c r="D356" s="54"/>
      <c r="E356" s="54"/>
    </row>
    <row r="357" spans="3:5">
      <c r="C357" s="54"/>
      <c r="D357" s="54"/>
      <c r="E357" s="54"/>
    </row>
    <row r="358" spans="3:5">
      <c r="C358" s="54"/>
      <c r="D358" s="54"/>
      <c r="E358" s="54"/>
    </row>
    <row r="359" spans="3:5">
      <c r="C359" s="54"/>
      <c r="D359" s="54"/>
      <c r="E359" s="54"/>
    </row>
    <row r="360" spans="3:5">
      <c r="C360" s="54"/>
      <c r="D360" s="54"/>
      <c r="E360" s="54"/>
    </row>
    <row r="361" spans="3:5">
      <c r="C361" s="54"/>
      <c r="D361" s="54"/>
      <c r="E361" s="54"/>
    </row>
    <row r="362" spans="3:5">
      <c r="C362" s="54"/>
      <c r="D362" s="54"/>
      <c r="E362" s="54"/>
    </row>
    <row r="363" spans="3:5">
      <c r="C363" s="54"/>
      <c r="D363" s="54"/>
      <c r="E363" s="54"/>
    </row>
    <row r="364" spans="3:5">
      <c r="C364" s="54"/>
      <c r="D364" s="54"/>
      <c r="E364" s="54"/>
    </row>
    <row r="365" spans="3:5">
      <c r="C365" s="54"/>
      <c r="D365" s="54"/>
      <c r="E365" s="54"/>
    </row>
    <row r="366" spans="3:5">
      <c r="C366" s="54"/>
      <c r="D366" s="54"/>
      <c r="E366" s="54"/>
    </row>
    <row r="367" spans="3:5">
      <c r="C367" s="54"/>
      <c r="D367" s="54"/>
      <c r="E367" s="54"/>
    </row>
    <row r="368" spans="3:5">
      <c r="C368" s="54"/>
      <c r="D368" s="54"/>
      <c r="E368" s="54"/>
    </row>
    <row r="369" spans="3:5">
      <c r="C369" s="54"/>
      <c r="D369" s="54"/>
      <c r="E369" s="54"/>
    </row>
    <row r="370" spans="3:5">
      <c r="C370" s="54"/>
      <c r="D370" s="54"/>
      <c r="E370" s="54"/>
    </row>
    <row r="371" spans="3:5">
      <c r="C371" s="54"/>
      <c r="D371" s="54"/>
      <c r="E371" s="54"/>
    </row>
    <row r="372" spans="3:5">
      <c r="C372" s="54"/>
      <c r="D372" s="54"/>
      <c r="E372" s="54"/>
    </row>
    <row r="373" spans="3:5">
      <c r="C373" s="54"/>
      <c r="D373" s="54"/>
      <c r="E373" s="54"/>
    </row>
    <row r="374" spans="3:5">
      <c r="C374" s="54"/>
      <c r="D374" s="54"/>
      <c r="E374" s="54"/>
    </row>
    <row r="375" spans="3:5">
      <c r="C375" s="54"/>
      <c r="D375" s="54"/>
      <c r="E375" s="54"/>
    </row>
    <row r="376" spans="3:5">
      <c r="C376" s="54"/>
      <c r="D376" s="54"/>
      <c r="E376" s="54"/>
    </row>
    <row r="377" spans="3:5">
      <c r="C377" s="54"/>
      <c r="D377" s="54"/>
      <c r="E377" s="54"/>
    </row>
    <row r="378" spans="3:5">
      <c r="C378" s="54"/>
      <c r="D378" s="54"/>
      <c r="E378" s="54"/>
    </row>
    <row r="379" spans="3:5">
      <c r="C379" s="54"/>
      <c r="D379" s="54"/>
      <c r="E379" s="54"/>
    </row>
    <row r="380" spans="3:5">
      <c r="C380" s="54"/>
      <c r="D380" s="54"/>
      <c r="E380" s="54"/>
    </row>
    <row r="381" spans="3:5">
      <c r="C381" s="54"/>
      <c r="D381" s="54"/>
      <c r="E381" s="54"/>
    </row>
    <row r="382" spans="3:5">
      <c r="C382" s="54"/>
      <c r="D382" s="54"/>
      <c r="E382" s="54"/>
    </row>
    <row r="383" spans="3:5">
      <c r="C383" s="54"/>
      <c r="D383" s="54"/>
      <c r="E383" s="54"/>
    </row>
    <row r="384" spans="3:5">
      <c r="C384" s="54"/>
      <c r="D384" s="54"/>
      <c r="E384" s="54"/>
    </row>
    <row r="387" spans="1:1">
      <c r="A387"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B4:Z264"/>
  <sheetViews>
    <sheetView topLeftCell="H1" workbookViewId="0">
      <selection activeCell="H11" sqref="A11:XFD11"/>
    </sheetView>
  </sheetViews>
  <sheetFormatPr baseColWidth="10" defaultRowHeight="15"/>
  <cols>
    <col min="3" max="3" width="38" bestFit="1" customWidth="1"/>
    <col min="5" max="5" width="47.85546875" customWidth="1"/>
    <col min="6" max="6" width="45" customWidth="1"/>
    <col min="8" max="8" width="48.5703125" customWidth="1"/>
    <col min="12" max="12" width="11.85546875" bestFit="1" customWidth="1"/>
    <col min="21" max="21" width="11.42578125" customWidth="1"/>
    <col min="24" max="24" width="23.140625" customWidth="1"/>
    <col min="25" max="25" width="12.140625" bestFit="1" customWidth="1"/>
    <col min="26" max="26" width="11.42578125" customWidth="1"/>
  </cols>
  <sheetData>
    <row r="4" spans="2:26">
      <c r="B4" t="s">
        <v>47</v>
      </c>
      <c r="E4" t="s">
        <v>50</v>
      </c>
      <c r="H4" t="s">
        <v>55</v>
      </c>
      <c r="J4" t="s">
        <v>53</v>
      </c>
      <c r="M4" t="s">
        <v>54</v>
      </c>
      <c r="P4" t="s">
        <v>126</v>
      </c>
      <c r="S4" t="s">
        <v>128</v>
      </c>
    </row>
    <row r="5" spans="2:26">
      <c r="B5" t="s">
        <v>48</v>
      </c>
      <c r="C5" t="s">
        <v>49</v>
      </c>
      <c r="E5" t="s">
        <v>51</v>
      </c>
      <c r="F5" t="s">
        <v>52</v>
      </c>
      <c r="H5" t="s">
        <v>56</v>
      </c>
      <c r="J5" t="s">
        <v>48</v>
      </c>
      <c r="K5" t="s">
        <v>49</v>
      </c>
      <c r="M5" s="2" t="s">
        <v>48</v>
      </c>
      <c r="N5" s="2" t="s">
        <v>49</v>
      </c>
      <c r="P5" t="s">
        <v>48</v>
      </c>
      <c r="Q5" t="s">
        <v>127</v>
      </c>
      <c r="S5" t="s">
        <v>121</v>
      </c>
      <c r="T5" t="s">
        <v>122</v>
      </c>
      <c r="U5" t="s">
        <v>123</v>
      </c>
      <c r="V5" t="s">
        <v>93</v>
      </c>
      <c r="X5" t="s">
        <v>130</v>
      </c>
      <c r="Z5" t="s">
        <v>132</v>
      </c>
    </row>
    <row r="6" spans="2:26">
      <c r="E6" t="s">
        <v>3</v>
      </c>
      <c r="F6" t="s">
        <v>57</v>
      </c>
      <c r="H6" t="str">
        <f>INDEX(tab_traduc[],ROW()-ROW(tab_traduc_actual[#Headers]),tab_leng_actual[id])</f>
        <v>DATOS DE ACTIVIDAD EN ESPAÑA. PARTICIPANTES</v>
      </c>
      <c r="J6">
        <v>1</v>
      </c>
      <c r="K6" t="s">
        <v>51</v>
      </c>
      <c r="M6" s="1">
        <v>1</v>
      </c>
      <c r="N6" s="1" t="str">
        <f>VLOOKUP(tab_leng_actual[id],tab_leng[],2)</f>
        <v>Español</v>
      </c>
      <c r="P6">
        <v>1</v>
      </c>
      <c r="Q6" t="str">
        <f>H112</f>
        <v>Enero</v>
      </c>
      <c r="S6">
        <v>1</v>
      </c>
      <c r="T6">
        <v>4</v>
      </c>
      <c r="U6">
        <v>7</v>
      </c>
      <c r="V6">
        <v>10</v>
      </c>
      <c r="X6">
        <v>1</v>
      </c>
      <c r="Z6">
        <v>2020</v>
      </c>
    </row>
    <row r="7" spans="2:26">
      <c r="B7">
        <v>1001</v>
      </c>
      <c r="C7" t="s">
        <v>364</v>
      </c>
      <c r="E7" t="s">
        <v>4</v>
      </c>
      <c r="F7" t="s">
        <v>72</v>
      </c>
      <c r="H7" t="str">
        <f>INDEX(tab_traduc[],ROW()-ROW(tab_traduc_actual[#Headers]),tab_leng_actual[id])</f>
        <v>Enero</v>
      </c>
      <c r="J7">
        <v>2</v>
      </c>
      <c r="K7" t="s">
        <v>52</v>
      </c>
      <c r="P7">
        <v>2</v>
      </c>
      <c r="Q7" t="str">
        <f t="shared" ref="Q7:Q17" si="0">H113</f>
        <v>Febrero</v>
      </c>
      <c r="S7">
        <v>2</v>
      </c>
      <c r="T7">
        <v>5</v>
      </c>
      <c r="U7">
        <v>8</v>
      </c>
      <c r="V7">
        <v>11</v>
      </c>
      <c r="X7">
        <v>2</v>
      </c>
      <c r="Z7">
        <v>2021</v>
      </c>
    </row>
    <row r="8" spans="2:26">
      <c r="B8">
        <v>1002</v>
      </c>
      <c r="C8" t="s">
        <v>1311</v>
      </c>
      <c r="E8" t="s">
        <v>5</v>
      </c>
      <c r="F8" t="s">
        <v>73</v>
      </c>
      <c r="H8" t="str">
        <f>INDEX(tab_traduc[],ROW()-ROW(tab_traduc_actual[#Headers]),tab_leng_actual[id])</f>
        <v>Febrero</v>
      </c>
      <c r="P8">
        <v>3</v>
      </c>
      <c r="Q8" t="str">
        <f t="shared" si="0"/>
        <v>Marzo</v>
      </c>
      <c r="S8">
        <v>3</v>
      </c>
      <c r="T8">
        <v>6</v>
      </c>
      <c r="U8">
        <v>9</v>
      </c>
      <c r="V8">
        <v>12</v>
      </c>
      <c r="X8">
        <v>3</v>
      </c>
      <c r="Z8">
        <v>2022</v>
      </c>
    </row>
    <row r="9" spans="2:26">
      <c r="B9">
        <v>1003</v>
      </c>
      <c r="C9" s="94" t="s">
        <v>1197</v>
      </c>
      <c r="E9" t="s">
        <v>6</v>
      </c>
      <c r="F9" t="s">
        <v>74</v>
      </c>
      <c r="H9" t="str">
        <f>INDEX(tab_traduc[],ROW()-ROW(tab_traduc_actual[#Headers]),tab_leng_actual[id])</f>
        <v>Marzo</v>
      </c>
      <c r="P9">
        <v>4</v>
      </c>
      <c r="Q9" t="str">
        <f t="shared" si="0"/>
        <v>Abril</v>
      </c>
      <c r="X9">
        <v>4</v>
      </c>
      <c r="Z9">
        <v>2023</v>
      </c>
    </row>
    <row r="10" spans="2:26">
      <c r="B10">
        <v>1005</v>
      </c>
      <c r="C10" t="s">
        <v>365</v>
      </c>
      <c r="E10" t="s">
        <v>10</v>
      </c>
      <c r="F10" t="s">
        <v>133</v>
      </c>
      <c r="H10" t="str">
        <f>INDEX(tab_traduc[],ROW()-ROW(tab_traduc_actual[#Headers]),tab_leng_actual[id])</f>
        <v>Total trimestre</v>
      </c>
      <c r="P10">
        <v>5</v>
      </c>
      <c r="Q10" t="str">
        <f t="shared" si="0"/>
        <v>Mayo</v>
      </c>
      <c r="Z10">
        <v>2024</v>
      </c>
    </row>
    <row r="11" spans="2:26">
      <c r="B11">
        <v>1006</v>
      </c>
      <c r="C11" t="s">
        <v>1194</v>
      </c>
      <c r="E11" t="s">
        <v>7</v>
      </c>
      <c r="F11" t="s">
        <v>58</v>
      </c>
      <c r="H11" t="str">
        <f>INDEX(tab_traduc[],ROW()-ROW(tab_traduc_actual[#Headers]),tab_leng_actual[id])</f>
        <v>Nuevos registros (1)</v>
      </c>
      <c r="P11">
        <v>6</v>
      </c>
      <c r="Q11" t="str">
        <f t="shared" si="0"/>
        <v>Junio</v>
      </c>
      <c r="S11" t="s">
        <v>129</v>
      </c>
      <c r="Z11">
        <v>2025</v>
      </c>
    </row>
    <row r="12" spans="2:26">
      <c r="B12">
        <v>1007</v>
      </c>
      <c r="C12" t="s">
        <v>366</v>
      </c>
      <c r="E12" t="s">
        <v>1202</v>
      </c>
      <c r="F12" t="s">
        <v>1203</v>
      </c>
      <c r="H12" t="str">
        <f>INDEX(tab_traduc[],ROW()-ROW(tab_traduc_actual[#Headers]),tab_leng_actual[id])</f>
        <v>Jugadores activos (2)</v>
      </c>
      <c r="P12">
        <v>7</v>
      </c>
      <c r="Q12" t="str">
        <f t="shared" si="0"/>
        <v>Julio</v>
      </c>
      <c r="S12">
        <f>X6</f>
        <v>1</v>
      </c>
      <c r="T12">
        <f>X7</f>
        <v>2</v>
      </c>
      <c r="U12">
        <f>X8</f>
        <v>3</v>
      </c>
      <c r="V12">
        <f>X9</f>
        <v>4</v>
      </c>
      <c r="X12" t="s">
        <v>124</v>
      </c>
      <c r="Z12">
        <v>2026</v>
      </c>
    </row>
    <row r="13" spans="2:26">
      <c r="B13">
        <v>1008</v>
      </c>
      <c r="C13" t="s">
        <v>1149</v>
      </c>
      <c r="E13" t="s">
        <v>545</v>
      </c>
      <c r="F13" t="s">
        <v>546</v>
      </c>
      <c r="H13" t="str">
        <f>INDEX(tab_traduc[],ROW()-ROW(tab_traduc_actual[#Headers]),tab_leng_actual[id])</f>
        <v>Importe total de depósitos en €  (3)</v>
      </c>
      <c r="P13">
        <v>8</v>
      </c>
      <c r="Q13" t="str">
        <f t="shared" si="0"/>
        <v>Agosto</v>
      </c>
      <c r="S13" t="str">
        <f>VLOOKUP(S6,tab_meses[],2)</f>
        <v>Enero</v>
      </c>
      <c r="T13" t="str">
        <f>VLOOKUP(T6,tab_meses[],2)</f>
        <v>Abril</v>
      </c>
      <c r="U13" t="str">
        <f>VLOOKUP(U6,tab_meses[],2)</f>
        <v>Julio</v>
      </c>
      <c r="V13" t="str">
        <f>VLOOKUP(V6,tab_meses[],2)</f>
        <v>Octubre</v>
      </c>
      <c r="X13">
        <v>1</v>
      </c>
      <c r="Z13">
        <v>2027</v>
      </c>
    </row>
    <row r="14" spans="2:26">
      <c r="B14">
        <v>1009</v>
      </c>
      <c r="C14" t="s">
        <v>367</v>
      </c>
      <c r="E14" t="s">
        <v>8</v>
      </c>
      <c r="F14" t="s">
        <v>59</v>
      </c>
      <c r="H14" t="str">
        <f>INDEX(tab_traduc[],ROW()-ROW(tab_traduc_actual[#Headers]),tab_leng_actual[id])</f>
        <v>Número total de depósitos en el mes (3)</v>
      </c>
      <c r="P14">
        <v>9</v>
      </c>
      <c r="Q14" t="str">
        <f t="shared" si="0"/>
        <v>Septiembre</v>
      </c>
      <c r="S14" t="str">
        <f>VLOOKUP(S7,tab_meses[],2)</f>
        <v>Febrero</v>
      </c>
      <c r="T14" t="str">
        <f>VLOOKUP(T7,tab_meses[],2)</f>
        <v>Mayo</v>
      </c>
      <c r="U14" t="str">
        <f>VLOOKUP(U7,tab_meses[],2)</f>
        <v>Agosto</v>
      </c>
      <c r="V14" t="str">
        <f>VLOOKUP(V7,tab_meses[],2)</f>
        <v>Noviembre</v>
      </c>
      <c r="Z14">
        <v>2028</v>
      </c>
    </row>
    <row r="15" spans="2:26">
      <c r="B15">
        <v>1010</v>
      </c>
      <c r="C15" t="s">
        <v>1312</v>
      </c>
      <c r="E15" t="s">
        <v>547</v>
      </c>
      <c r="F15" t="s">
        <v>548</v>
      </c>
      <c r="H15" t="str">
        <f>INDEX(tab_traduc[],ROW()-ROW(tab_traduc_actual[#Headers]),tab_leng_actual[id])</f>
        <v>Importe total de retiradas en € (4)</v>
      </c>
      <c r="P15">
        <v>10</v>
      </c>
      <c r="Q15" t="str">
        <f>H121</f>
        <v>Octubre</v>
      </c>
      <c r="S15" t="str">
        <f>VLOOKUP(S8,tab_meses[],2)</f>
        <v>Marzo</v>
      </c>
      <c r="T15" t="str">
        <f>VLOOKUP(T8,tab_meses[],2)</f>
        <v>Junio</v>
      </c>
      <c r="U15" t="str">
        <f>VLOOKUP(U8,tab_meses[],2)</f>
        <v>Septiembre</v>
      </c>
      <c r="V15" t="str">
        <f>VLOOKUP(V8,tab_meses[],2)</f>
        <v>Diciembre</v>
      </c>
    </row>
    <row r="16" spans="2:26">
      <c r="B16">
        <v>1011</v>
      </c>
      <c r="C16" t="s">
        <v>1147</v>
      </c>
      <c r="E16" t="s">
        <v>549</v>
      </c>
      <c r="F16" t="s">
        <v>608</v>
      </c>
      <c r="H16" t="str">
        <f>INDEX(tab_traduc[],ROW()-ROW(tab_traduc_actual[#Headers]),tab_leng_actual[id])</f>
        <v>Importe total de saldos iniciales en € (6)</v>
      </c>
      <c r="P16">
        <v>11</v>
      </c>
      <c r="Q16" t="str">
        <f t="shared" si="0"/>
        <v>Noviembre</v>
      </c>
      <c r="X16" t="s">
        <v>131</v>
      </c>
      <c r="Y16" t="s">
        <v>161</v>
      </c>
    </row>
    <row r="17" spans="2:25">
      <c r="B17">
        <v>1012</v>
      </c>
      <c r="C17" t="s">
        <v>368</v>
      </c>
      <c r="E17" t="s">
        <v>550</v>
      </c>
      <c r="F17" t="s">
        <v>551</v>
      </c>
      <c r="H17" t="str">
        <f>INDEX(tab_traduc[],ROW()-ROW(tab_traduc_actual[#Headers]),tab_leng_actual[id])</f>
        <v>Importe total de saldos finales en € (7)</v>
      </c>
      <c r="P17">
        <v>12</v>
      </c>
      <c r="Q17" t="str">
        <f t="shared" si="0"/>
        <v>Diciembre</v>
      </c>
      <c r="X17" t="str">
        <f>HLOOKUP(tab_trim_act[Trimestre actual],tab_trimes_nom_meses[],2,FALSE)</f>
        <v>Enero</v>
      </c>
      <c r="Y17">
        <f>HLOOKUP(tab_trim_act[Trimestre actual],tab_id_meses_tris,2,FALSE)</f>
        <v>1</v>
      </c>
    </row>
    <row r="18" spans="2:25">
      <c r="B18">
        <v>1013</v>
      </c>
      <c r="C18" t="s">
        <v>369</v>
      </c>
      <c r="E18" t="s">
        <v>9</v>
      </c>
      <c r="F18" t="s">
        <v>60</v>
      </c>
      <c r="H18" t="str">
        <f>INDEX(tab_traduc[],ROW()-ROW(tab_traduc_actual[#Headers]),tab_leng_actual[id])</f>
        <v>DATOS DE ACTIVIDAD EN ESPAÑA. INGRESOS DE EXPLOTACIÓN</v>
      </c>
      <c r="X18" t="str">
        <f>HLOOKUP(tab_trim_act[Trimestre actual],tab_trimes_nom_meses[],3,FALSE)</f>
        <v>Febrero</v>
      </c>
      <c r="Y18">
        <f>HLOOKUP(tab_trim_act[Trimestre actual],tab_id_meses_tris,3,FALSE)</f>
        <v>2</v>
      </c>
    </row>
    <row r="19" spans="2:25">
      <c r="B19">
        <v>1014</v>
      </c>
      <c r="C19" t="s">
        <v>370</v>
      </c>
      <c r="E19" t="s">
        <v>557</v>
      </c>
      <c r="F19" t="s">
        <v>558</v>
      </c>
      <c r="H19" t="str">
        <f>INDEX(tab_traduc[],ROW()-ROW(tab_traduc_actual[#Headers]),tab_leng_actual[id])</f>
        <v>Total Apuestas en € (10)</v>
      </c>
      <c r="S19">
        <v>1</v>
      </c>
      <c r="T19">
        <v>2</v>
      </c>
      <c r="U19">
        <v>3</v>
      </c>
      <c r="V19">
        <v>4</v>
      </c>
      <c r="X19" t="str">
        <f>HLOOKUP(tab_trim_act[Trimestre actual],tab_trimes_nom_meses[],4,FALSE)</f>
        <v>Marzo</v>
      </c>
      <c r="Y19">
        <f>HLOOKUP(tab_trim_act[Trimestre actual],tab_id_meses_tris,4,FALSE)</f>
        <v>3</v>
      </c>
    </row>
    <row r="20" spans="2:25">
      <c r="B20">
        <v>1017</v>
      </c>
      <c r="C20" t="s">
        <v>1150</v>
      </c>
      <c r="E20" t="s">
        <v>4</v>
      </c>
      <c r="F20" t="s">
        <v>72</v>
      </c>
      <c r="H20" t="str">
        <f>INDEX(tab_traduc[],ROW()-ROW(tab_traduc_actual[#Headers]),tab_leng_actual[id])</f>
        <v>Enero</v>
      </c>
      <c r="S20" s="1">
        <v>1</v>
      </c>
      <c r="T20" s="1">
        <v>4</v>
      </c>
      <c r="U20" s="1">
        <v>7</v>
      </c>
      <c r="V20" s="1">
        <v>10</v>
      </c>
    </row>
    <row r="21" spans="2:25">
      <c r="B21">
        <v>1018</v>
      </c>
      <c r="C21" s="94" t="s">
        <v>1198</v>
      </c>
      <c r="E21" t="s">
        <v>5</v>
      </c>
      <c r="F21" t="s">
        <v>73</v>
      </c>
      <c r="H21" t="str">
        <f>INDEX(tab_traduc[],ROW()-ROW(tab_traduc_actual[#Headers]),tab_leng_actual[id])</f>
        <v>Febrero</v>
      </c>
      <c r="S21">
        <v>2</v>
      </c>
      <c r="T21">
        <v>5</v>
      </c>
      <c r="U21">
        <v>8</v>
      </c>
      <c r="V21">
        <v>11</v>
      </c>
    </row>
    <row r="22" spans="2:25">
      <c r="B22">
        <v>1019</v>
      </c>
      <c r="C22" t="s">
        <v>371</v>
      </c>
      <c r="E22" t="s">
        <v>6</v>
      </c>
      <c r="F22" t="s">
        <v>74</v>
      </c>
      <c r="H22" t="str">
        <f>INDEX(tab_traduc[],ROW()-ROW(tab_traduc_actual[#Headers]),tab_leng_actual[id])</f>
        <v>Marzo</v>
      </c>
      <c r="S22" s="51">
        <v>3</v>
      </c>
      <c r="T22" s="51">
        <v>6</v>
      </c>
      <c r="U22" s="51">
        <v>9</v>
      </c>
      <c r="V22" s="51">
        <v>12</v>
      </c>
    </row>
    <row r="23" spans="2:25">
      <c r="B23">
        <v>1020</v>
      </c>
      <c r="C23" t="s">
        <v>372</v>
      </c>
      <c r="E23" t="s">
        <v>10</v>
      </c>
      <c r="F23" t="s">
        <v>133</v>
      </c>
      <c r="H23" t="str">
        <f>INDEX(tab_traduc[],ROW()-ROW(tab_traduc_actual[#Headers]),tab_leng_actual[id])</f>
        <v>Total trimestre</v>
      </c>
    </row>
    <row r="24" spans="2:25">
      <c r="B24">
        <v>1021</v>
      </c>
      <c r="C24" t="s">
        <v>1156</v>
      </c>
      <c r="E24" t="s">
        <v>11</v>
      </c>
      <c r="F24" t="s">
        <v>61</v>
      </c>
      <c r="H24" t="str">
        <f>INDEX(tab_traduc[],ROW()-ROW(tab_traduc_actual[#Headers]),tab_leng_actual[id])</f>
        <v>Apuestas de contrapartida</v>
      </c>
    </row>
    <row r="25" spans="2:25">
      <c r="B25">
        <v>1022</v>
      </c>
      <c r="C25" t="s">
        <v>373</v>
      </c>
      <c r="E25" t="s">
        <v>12</v>
      </c>
      <c r="F25" t="s">
        <v>62</v>
      </c>
      <c r="H25" t="str">
        <f>INDEX(tab_traduc[],ROW()-ROW(tab_traduc_actual[#Headers]),tab_leng_actual[id])</f>
        <v>Apuestas deportivas</v>
      </c>
    </row>
    <row r="26" spans="2:25">
      <c r="B26">
        <v>1026</v>
      </c>
      <c r="C26" t="s">
        <v>374</v>
      </c>
      <c r="E26" t="s">
        <v>13</v>
      </c>
      <c r="F26" t="s">
        <v>63</v>
      </c>
      <c r="H26" t="str">
        <f>INDEX(tab_traduc[],ROW()-ROW(tab_traduc_actual[#Headers]),tab_leng_actual[id])</f>
        <v>Apuestas hípicas</v>
      </c>
    </row>
    <row r="27" spans="2:25">
      <c r="B27">
        <v>1027</v>
      </c>
      <c r="C27" t="s">
        <v>1214</v>
      </c>
      <c r="E27" t="s">
        <v>14</v>
      </c>
      <c r="F27" t="s">
        <v>64</v>
      </c>
      <c r="H27" t="str">
        <f>INDEX(tab_traduc[],ROW()-ROW(tab_traduc_actual[#Headers]),tab_leng_actual[id])</f>
        <v>Otras apuestas</v>
      </c>
    </row>
    <row r="28" spans="2:25">
      <c r="B28">
        <v>1029</v>
      </c>
      <c r="C28" t="s">
        <v>1151</v>
      </c>
      <c r="E28" t="s">
        <v>15</v>
      </c>
      <c r="F28" t="s">
        <v>157</v>
      </c>
      <c r="H28" t="str">
        <f>INDEX(tab_traduc[],ROW()-ROW(tab_traduc_actual[#Headers]),tab_leng_actual[id])</f>
        <v>Apuestas mutuas</v>
      </c>
    </row>
    <row r="29" spans="2:25">
      <c r="B29">
        <v>1030</v>
      </c>
      <c r="C29" t="s">
        <v>1152</v>
      </c>
      <c r="E29" t="s">
        <v>12</v>
      </c>
      <c r="F29" t="s">
        <v>62</v>
      </c>
      <c r="H29" t="str">
        <f>INDEX(tab_traduc[],ROW()-ROW(tab_traduc_actual[#Headers]),tab_leng_actual[id])</f>
        <v>Apuestas deportivas</v>
      </c>
    </row>
    <row r="30" spans="2:25">
      <c r="B30">
        <v>1031</v>
      </c>
      <c r="C30" t="s">
        <v>375</v>
      </c>
      <c r="E30" t="s">
        <v>13</v>
      </c>
      <c r="F30" t="s">
        <v>63</v>
      </c>
      <c r="H30" t="str">
        <f>INDEX(tab_traduc[],ROW()-ROW(tab_traduc_actual[#Headers]),tab_leng_actual[id])</f>
        <v>Apuestas hípicas</v>
      </c>
    </row>
    <row r="31" spans="2:25">
      <c r="B31">
        <v>1032</v>
      </c>
      <c r="C31" t="s">
        <v>1213</v>
      </c>
      <c r="E31" t="s">
        <v>16</v>
      </c>
      <c r="F31" t="s">
        <v>16</v>
      </c>
      <c r="H31" t="str">
        <f>INDEX(tab_traduc[],ROW()-ROW(tab_traduc_actual[#Headers]),tab_leng_actual[id])</f>
        <v>Poker</v>
      </c>
    </row>
    <row r="32" spans="2:25">
      <c r="B32">
        <v>1033</v>
      </c>
      <c r="C32" t="s">
        <v>376</v>
      </c>
      <c r="E32" t="s">
        <v>17</v>
      </c>
      <c r="F32" t="s">
        <v>17</v>
      </c>
      <c r="H32" t="str">
        <f>INDEX(tab_traduc[],ROW()-ROW(tab_traduc_actual[#Headers]),tab_leng_actual[id])</f>
        <v>Cash game</v>
      </c>
    </row>
    <row r="33" spans="2:8">
      <c r="B33">
        <v>1037</v>
      </c>
      <c r="C33" t="s">
        <v>1210</v>
      </c>
      <c r="E33" t="s">
        <v>18</v>
      </c>
      <c r="F33" t="s">
        <v>18</v>
      </c>
      <c r="H33" t="str">
        <f>INDEX(tab_traduc[],ROW()-ROW(tab_traduc_actual[#Headers]),tab_leng_actual[id])</f>
        <v>Tournaments</v>
      </c>
    </row>
    <row r="34" spans="2:8">
      <c r="B34">
        <v>1038</v>
      </c>
      <c r="C34" t="s">
        <v>1211</v>
      </c>
      <c r="E34" t="s">
        <v>19</v>
      </c>
      <c r="F34" t="s">
        <v>19</v>
      </c>
      <c r="H34" t="str">
        <f>INDEX(tab_traduc[],ROW()-ROW(tab_traduc_actual[#Headers]),tab_leng_actual[id])</f>
        <v>Casino</v>
      </c>
    </row>
    <row r="35" spans="2:8">
      <c r="B35">
        <v>1039</v>
      </c>
      <c r="C35" t="s">
        <v>1148</v>
      </c>
      <c r="E35" t="s">
        <v>20</v>
      </c>
      <c r="F35" t="s">
        <v>65</v>
      </c>
      <c r="H35" t="str">
        <f>INDEX(tab_traduc[],ROW()-ROW(tab_traduc_actual[#Headers]),tab_leng_actual[id])</f>
        <v>Ruleta</v>
      </c>
    </row>
    <row r="36" spans="2:8">
      <c r="B36">
        <v>1040</v>
      </c>
      <c r="C36" t="s">
        <v>377</v>
      </c>
      <c r="E36" t="s">
        <v>46</v>
      </c>
      <c r="F36" t="s">
        <v>66</v>
      </c>
      <c r="H36" t="str">
        <f>INDEX(tab_traduc[],ROW()-ROW(tab_traduc_actual[#Headers]),tab_leng_actual[id])</f>
        <v>Punto y Banca</v>
      </c>
    </row>
    <row r="37" spans="2:8">
      <c r="B37">
        <v>1041</v>
      </c>
      <c r="C37" t="s">
        <v>378</v>
      </c>
      <c r="E37" t="s">
        <v>21</v>
      </c>
      <c r="F37" t="s">
        <v>21</v>
      </c>
      <c r="H37" t="str">
        <f>INDEX(tab_traduc[],ROW()-ROW(tab_traduc_actual[#Headers]),tab_leng_actual[id])</f>
        <v>Black Jack</v>
      </c>
    </row>
    <row r="38" spans="2:8">
      <c r="B38">
        <v>1042</v>
      </c>
      <c r="C38" t="s">
        <v>379</v>
      </c>
      <c r="E38" t="s">
        <v>22</v>
      </c>
      <c r="F38" t="s">
        <v>67</v>
      </c>
      <c r="H38" t="str">
        <f>INDEX(tab_traduc[],ROW()-ROW(tab_traduc_actual[#Headers]),tab_leng_actual[id])</f>
        <v>Juegos complementarios</v>
      </c>
    </row>
    <row r="39" spans="2:8">
      <c r="B39">
        <v>1043</v>
      </c>
      <c r="C39" t="s">
        <v>380</v>
      </c>
      <c r="E39" t="s">
        <v>23</v>
      </c>
      <c r="F39" t="s">
        <v>23</v>
      </c>
      <c r="H39" t="str">
        <f>INDEX(tab_traduc[],ROW()-ROW(tab_traduc_actual[#Headers]),tab_leng_actual[id])</f>
        <v>Bingo</v>
      </c>
    </row>
    <row r="40" spans="2:8">
      <c r="B40">
        <v>1044</v>
      </c>
      <c r="C40" t="s">
        <v>381</v>
      </c>
      <c r="E40" t="s">
        <v>23</v>
      </c>
      <c r="F40" t="s">
        <v>23</v>
      </c>
      <c r="H40" t="str">
        <f>INDEX(tab_traduc[],ROW()-ROW(tab_traduc_actual[#Headers]),tab_leng_actual[id])</f>
        <v>Bingo</v>
      </c>
    </row>
    <row r="41" spans="2:8">
      <c r="B41">
        <v>1045</v>
      </c>
      <c r="C41" t="s">
        <v>1199</v>
      </c>
      <c r="E41" t="s">
        <v>24</v>
      </c>
      <c r="F41" t="s">
        <v>76</v>
      </c>
      <c r="H41" t="str">
        <f>INDEX(tab_traduc[],ROW()-ROW(tab_traduc_actual[#Headers]),tab_leng_actual[id])</f>
        <v>Concursos</v>
      </c>
    </row>
    <row r="42" spans="2:8">
      <c r="B42">
        <v>1047</v>
      </c>
      <c r="C42" t="s">
        <v>1155</v>
      </c>
      <c r="E42" t="s">
        <v>24</v>
      </c>
      <c r="F42" t="s">
        <v>76</v>
      </c>
      <c r="H42" t="str">
        <f>INDEX(tab_traduc[],ROW()-ROW(tab_traduc_actual[#Headers]),tab_leng_actual[id])</f>
        <v>Concursos</v>
      </c>
    </row>
    <row r="43" spans="2:8">
      <c r="B43">
        <v>1048</v>
      </c>
      <c r="C43" t="s">
        <v>382</v>
      </c>
      <c r="E43" t="s">
        <v>25</v>
      </c>
      <c r="F43" t="s">
        <v>25</v>
      </c>
      <c r="H43" t="str">
        <f>INDEX(tab_traduc[],ROW()-ROW(tab_traduc_actual[#Headers]),tab_leng_actual[id])</f>
        <v>Total</v>
      </c>
    </row>
    <row r="44" spans="2:8">
      <c r="B44">
        <v>1051</v>
      </c>
      <c r="C44" t="s">
        <v>383</v>
      </c>
      <c r="E44" t="s">
        <v>353</v>
      </c>
      <c r="F44" t="s">
        <v>357</v>
      </c>
      <c r="H44" t="str">
        <f>INDEX(tab_traduc[],ROW()-ROW(tab_traduc_actual[#Headers]),tab_leng_actual[id])</f>
        <v>Apuestas menos premios neto de bonos (7)</v>
      </c>
    </row>
    <row r="45" spans="2:8">
      <c r="B45">
        <v>1052</v>
      </c>
      <c r="C45" t="s">
        <v>1200</v>
      </c>
      <c r="E45" t="s">
        <v>4</v>
      </c>
      <c r="F45" t="s">
        <v>72</v>
      </c>
      <c r="H45" t="str">
        <f>INDEX(tab_traduc[],ROW()-ROW(tab_traduc_actual[#Headers]),tab_leng_actual[id])</f>
        <v>Enero</v>
      </c>
    </row>
    <row r="46" spans="2:8">
      <c r="B46">
        <v>1059</v>
      </c>
      <c r="C46" t="s">
        <v>384</v>
      </c>
      <c r="E46" t="s">
        <v>5</v>
      </c>
      <c r="F46" t="s">
        <v>73</v>
      </c>
      <c r="H46" t="str">
        <f>INDEX(tab_traduc[],ROW()-ROW(tab_traduc_actual[#Headers]),tab_leng_actual[id])</f>
        <v>Febrero</v>
      </c>
    </row>
    <row r="47" spans="2:8">
      <c r="B47">
        <v>1060</v>
      </c>
      <c r="C47" t="s">
        <v>332</v>
      </c>
      <c r="E47" t="s">
        <v>6</v>
      </c>
      <c r="F47" t="s">
        <v>74</v>
      </c>
      <c r="H47" t="str">
        <f>INDEX(tab_traduc[],ROW()-ROW(tab_traduc_actual[#Headers]),tab_leng_actual[id])</f>
        <v>Marzo</v>
      </c>
    </row>
    <row r="48" spans="2:8">
      <c r="B48">
        <v>1061</v>
      </c>
      <c r="C48" t="s">
        <v>333</v>
      </c>
      <c r="E48" t="s">
        <v>10</v>
      </c>
      <c r="F48" t="s">
        <v>133</v>
      </c>
      <c r="H48" t="str">
        <f>INDEX(tab_traduc[],ROW()-ROW(tab_traduc_actual[#Headers]),tab_leng_actual[id])</f>
        <v>Total trimestre</v>
      </c>
    </row>
    <row r="49" spans="2:8">
      <c r="B49">
        <v>1062</v>
      </c>
      <c r="C49" t="s">
        <v>334</v>
      </c>
      <c r="E49" t="s">
        <v>11</v>
      </c>
      <c r="F49" t="s">
        <v>61</v>
      </c>
      <c r="H49" t="str">
        <f>INDEX(tab_traduc[],ROW()-ROW(tab_traduc_actual[#Headers]),tab_leng_actual[id])</f>
        <v>Apuestas de contrapartida</v>
      </c>
    </row>
    <row r="50" spans="2:8">
      <c r="B50">
        <v>1063</v>
      </c>
      <c r="C50" t="s">
        <v>385</v>
      </c>
      <c r="E50" t="s">
        <v>12</v>
      </c>
      <c r="F50" t="s">
        <v>62</v>
      </c>
      <c r="H50" t="str">
        <f>INDEX(tab_traduc[],ROW()-ROW(tab_traduc_actual[#Headers]),tab_leng_actual[id])</f>
        <v>Apuestas deportivas</v>
      </c>
    </row>
    <row r="51" spans="2:8">
      <c r="B51">
        <v>1064</v>
      </c>
      <c r="C51" t="s">
        <v>335</v>
      </c>
      <c r="E51" t="s">
        <v>13</v>
      </c>
      <c r="F51" t="s">
        <v>63</v>
      </c>
      <c r="H51" t="str">
        <f>INDEX(tab_traduc[],ROW()-ROW(tab_traduc_actual[#Headers]),tab_leng_actual[id])</f>
        <v>Apuestas hípicas</v>
      </c>
    </row>
    <row r="52" spans="2:8">
      <c r="B52">
        <v>1065</v>
      </c>
      <c r="C52" t="s">
        <v>336</v>
      </c>
      <c r="E52" t="s">
        <v>14</v>
      </c>
      <c r="F52" t="s">
        <v>64</v>
      </c>
      <c r="H52" t="str">
        <f>INDEX(tab_traduc[],ROW()-ROW(tab_traduc_actual[#Headers]),tab_leng_actual[id])</f>
        <v>Otras apuestas</v>
      </c>
    </row>
    <row r="53" spans="2:8">
      <c r="B53">
        <v>1066</v>
      </c>
      <c r="C53" t="s">
        <v>1313</v>
      </c>
      <c r="E53" t="s">
        <v>15</v>
      </c>
      <c r="F53" t="s">
        <v>157</v>
      </c>
      <c r="H53" t="str">
        <f>INDEX(tab_traduc[],ROW()-ROW(tab_traduc_actual[#Headers]),tab_leng_actual[id])</f>
        <v>Apuestas mutuas</v>
      </c>
    </row>
    <row r="54" spans="2:8">
      <c r="B54">
        <v>1067</v>
      </c>
      <c r="C54" t="s">
        <v>1314</v>
      </c>
      <c r="E54" t="s">
        <v>12</v>
      </c>
      <c r="F54" t="s">
        <v>62</v>
      </c>
      <c r="H54" t="str">
        <f>INDEX(tab_traduc[],ROW()-ROW(tab_traduc_actual[#Headers]),tab_leng_actual[id])</f>
        <v>Apuestas deportivas</v>
      </c>
    </row>
    <row r="55" spans="2:8">
      <c r="B55">
        <v>1068</v>
      </c>
      <c r="C55" t="s">
        <v>1153</v>
      </c>
      <c r="E55" t="s">
        <v>13</v>
      </c>
      <c r="F55" t="s">
        <v>63</v>
      </c>
      <c r="H55" t="str">
        <f>INDEX(tab_traduc[],ROW()-ROW(tab_traduc_actual[#Headers]),tab_leng_actual[id])</f>
        <v>Apuestas hípicas</v>
      </c>
    </row>
    <row r="56" spans="2:8">
      <c r="B56">
        <v>1073</v>
      </c>
      <c r="C56" t="s">
        <v>1154</v>
      </c>
      <c r="E56" t="s">
        <v>354</v>
      </c>
      <c r="F56" t="s">
        <v>354</v>
      </c>
      <c r="H56" t="str">
        <f>INDEX(tab_traduc[],ROW()-ROW(tab_traduc_actual[#Headers]),tab_leng_actual[id])</f>
        <v>Poker (8)</v>
      </c>
    </row>
    <row r="57" spans="2:8">
      <c r="B57">
        <v>1074</v>
      </c>
      <c r="C57" t="s">
        <v>386</v>
      </c>
      <c r="E57" t="s">
        <v>390</v>
      </c>
      <c r="F57" t="s">
        <v>398</v>
      </c>
      <c r="H57" t="str">
        <f>INDEX(tab_traduc[],ROW()-ROW(tab_traduc_actual[#Headers]),tab_leng_actual[id])</f>
        <v>Póquer Cash</v>
      </c>
    </row>
    <row r="58" spans="2:8">
      <c r="B58">
        <v>1075</v>
      </c>
      <c r="C58" t="s">
        <v>387</v>
      </c>
      <c r="E58" t="s">
        <v>395</v>
      </c>
      <c r="F58" t="s">
        <v>397</v>
      </c>
      <c r="H58" t="str">
        <f>INDEX(tab_traduc[],ROW()-ROW(tab_traduc_actual[#Headers]),tab_leng_actual[id])</f>
        <v>Póquer Torneo</v>
      </c>
    </row>
    <row r="59" spans="2:8">
      <c r="B59">
        <v>1076</v>
      </c>
      <c r="C59" t="s">
        <v>1122</v>
      </c>
      <c r="E59" t="s">
        <v>19</v>
      </c>
      <c r="F59" t="s">
        <v>19</v>
      </c>
      <c r="H59" t="str">
        <f>INDEX(tab_traduc[],ROW()-ROW(tab_traduc_actual[#Headers]),tab_leng_actual[id])</f>
        <v>Casino</v>
      </c>
    </row>
    <row r="60" spans="2:8">
      <c r="B60">
        <v>1077</v>
      </c>
      <c r="C60" t="s">
        <v>1123</v>
      </c>
      <c r="E60" t="s">
        <v>158</v>
      </c>
      <c r="F60" t="s">
        <v>159</v>
      </c>
      <c r="H60" t="str">
        <f>INDEX(tab_traduc[],ROW()-ROW(tab_traduc_actual[#Headers]),tab_leng_actual[id])</f>
        <v>Ruleta (no en vivo)</v>
      </c>
    </row>
    <row r="61" spans="2:8">
      <c r="B61">
        <v>1078</v>
      </c>
      <c r="C61" t="s">
        <v>1124</v>
      </c>
      <c r="E61" t="s">
        <v>46</v>
      </c>
      <c r="F61" t="s">
        <v>66</v>
      </c>
      <c r="H61" t="str">
        <f>INDEX(tab_traduc[],ROW()-ROW(tab_traduc_actual[#Headers]),tab_leng_actual[id])</f>
        <v>Punto y Banca</v>
      </c>
    </row>
    <row r="62" spans="2:8">
      <c r="B62">
        <v>1079</v>
      </c>
      <c r="C62" t="s">
        <v>1201</v>
      </c>
      <c r="E62" t="s">
        <v>21</v>
      </c>
      <c r="F62" t="s">
        <v>21</v>
      </c>
      <c r="H62" t="str">
        <f>INDEX(tab_traduc[],ROW()-ROW(tab_traduc_actual[#Headers]),tab_leng_actual[id])</f>
        <v>Black Jack</v>
      </c>
    </row>
    <row r="63" spans="2:8">
      <c r="B63">
        <v>1080</v>
      </c>
      <c r="C63" t="s">
        <v>1315</v>
      </c>
      <c r="E63" t="s">
        <v>22</v>
      </c>
      <c r="F63" t="s">
        <v>67</v>
      </c>
      <c r="H63" t="str">
        <f>INDEX(tab_traduc[],ROW()-ROW(tab_traduc_actual[#Headers]),tab_leng_actual[id])</f>
        <v>Juegos complementarios</v>
      </c>
    </row>
    <row r="64" spans="2:8">
      <c r="B64">
        <v>1081</v>
      </c>
      <c r="C64" t="s">
        <v>1316</v>
      </c>
      <c r="E64" t="s">
        <v>23</v>
      </c>
      <c r="F64" t="s">
        <v>23</v>
      </c>
      <c r="H64" t="str">
        <f>INDEX(tab_traduc[],ROW()-ROW(tab_traduc_actual[#Headers]),tab_leng_actual[id])</f>
        <v>Bingo</v>
      </c>
    </row>
    <row r="65" spans="2:8">
      <c r="B65">
        <v>1082</v>
      </c>
      <c r="C65" t="s">
        <v>1125</v>
      </c>
      <c r="E65" t="s">
        <v>23</v>
      </c>
      <c r="F65" t="s">
        <v>23</v>
      </c>
      <c r="H65" t="str">
        <f>INDEX(tab_traduc[],ROW()-ROW(tab_traduc_actual[#Headers]),tab_leng_actual[id])</f>
        <v>Bingo</v>
      </c>
    </row>
    <row r="66" spans="2:8">
      <c r="B66">
        <v>1083</v>
      </c>
      <c r="C66" t="s">
        <v>1126</v>
      </c>
      <c r="E66" t="s">
        <v>24</v>
      </c>
      <c r="F66" t="s">
        <v>76</v>
      </c>
      <c r="H66" t="str">
        <f>INDEX(tab_traduc[],ROW()-ROW(tab_traduc_actual[#Headers]),tab_leng_actual[id])</f>
        <v>Concursos</v>
      </c>
    </row>
    <row r="67" spans="2:8">
      <c r="B67">
        <v>1084</v>
      </c>
      <c r="C67" t="s">
        <v>1317</v>
      </c>
      <c r="E67" t="s">
        <v>24</v>
      </c>
      <c r="F67" t="s">
        <v>76</v>
      </c>
      <c r="H67" t="str">
        <f>INDEX(tab_traduc[],ROW()-ROW(tab_traduc_actual[#Headers]),tab_leng_actual[id])</f>
        <v>Concursos</v>
      </c>
    </row>
    <row r="68" spans="2:8">
      <c r="B68">
        <v>1085</v>
      </c>
      <c r="C68" t="s">
        <v>1127</v>
      </c>
      <c r="E68" t="s">
        <v>25</v>
      </c>
      <c r="F68" t="s">
        <v>25</v>
      </c>
      <c r="H68" t="str">
        <f>INDEX(tab_traduc[],ROW()-ROW(tab_traduc_actual[#Headers]),tab_leng_actual[id])</f>
        <v>Total</v>
      </c>
    </row>
    <row r="69" spans="2:8">
      <c r="B69">
        <v>1086</v>
      </c>
      <c r="C69" t="s">
        <v>1128</v>
      </c>
      <c r="E69" t="s">
        <v>351</v>
      </c>
      <c r="F69" t="s">
        <v>352</v>
      </c>
      <c r="H69" t="str">
        <f>INDEX(tab_traduc[],ROW()-ROW(tab_traduc_actual[#Headers]),tab_leng_actual[id])</f>
        <v>DATOS DE ACTIVIDAD EN ESPAÑA. GASTOS (12)</v>
      </c>
    </row>
    <row r="70" spans="2:8">
      <c r="B70">
        <v>1087</v>
      </c>
      <c r="C70" t="s">
        <v>1129</v>
      </c>
      <c r="E70" t="s">
        <v>26</v>
      </c>
      <c r="F70" t="s">
        <v>68</v>
      </c>
      <c r="H70" t="str">
        <f>INDEX(tab_traduc[],ROW()-ROW(tab_traduc_actual[#Headers]),tab_leng_actual[id])</f>
        <v>Concepto</v>
      </c>
    </row>
    <row r="71" spans="2:8">
      <c r="B71">
        <v>1088</v>
      </c>
      <c r="C71" t="s">
        <v>1130</v>
      </c>
      <c r="E71" t="s">
        <v>4</v>
      </c>
      <c r="F71" t="s">
        <v>72</v>
      </c>
      <c r="H71" t="str">
        <f>INDEX(tab_traduc[],ROW()-ROW(tab_traduc_actual[#Headers]),tab_leng_actual[id])</f>
        <v>Enero</v>
      </c>
    </row>
    <row r="72" spans="2:8">
      <c r="B72">
        <v>1089</v>
      </c>
      <c r="C72" t="s">
        <v>1131</v>
      </c>
      <c r="E72" t="s">
        <v>5</v>
      </c>
      <c r="F72" t="s">
        <v>73</v>
      </c>
      <c r="H72" t="str">
        <f>INDEX(tab_traduc[],ROW()-ROW(tab_traduc_actual[#Headers]),tab_leng_actual[id])</f>
        <v>Febrero</v>
      </c>
    </row>
    <row r="73" spans="2:8">
      <c r="B73">
        <v>1090</v>
      </c>
      <c r="C73" t="s">
        <v>1132</v>
      </c>
      <c r="E73" t="s">
        <v>6</v>
      </c>
      <c r="F73" t="s">
        <v>74</v>
      </c>
      <c r="H73" t="str">
        <f>INDEX(tab_traduc[],ROW()-ROW(tab_traduc_actual[#Headers]),tab_leng_actual[id])</f>
        <v>Marzo</v>
      </c>
    </row>
    <row r="74" spans="2:8">
      <c r="B74">
        <v>1091</v>
      </c>
      <c r="C74" t="s">
        <v>1212</v>
      </c>
      <c r="E74" t="s">
        <v>10</v>
      </c>
      <c r="F74" t="s">
        <v>133</v>
      </c>
      <c r="H74" t="str">
        <f>INDEX(tab_traduc[],ROW()-ROW(tab_traduc_actual[#Headers]),tab_leng_actual[id])</f>
        <v>Total trimestre</v>
      </c>
    </row>
    <row r="75" spans="2:8">
      <c r="B75">
        <v>1092</v>
      </c>
      <c r="C75" t="s">
        <v>1133</v>
      </c>
      <c r="E75" t="s">
        <v>27</v>
      </c>
      <c r="F75" t="s">
        <v>69</v>
      </c>
      <c r="H75" t="str">
        <f>INDEX(tab_traduc[],ROW()-ROW(tab_traduc_actual[#Headers]),tab_leng_actual[id])</f>
        <v>Publicidad  (tv, radio, cine, internet, …)</v>
      </c>
    </row>
    <row r="76" spans="2:8">
      <c r="B76">
        <v>1093</v>
      </c>
      <c r="C76" t="s">
        <v>1318</v>
      </c>
      <c r="E76" t="s">
        <v>594</v>
      </c>
      <c r="F76" t="s">
        <v>595</v>
      </c>
      <c r="H76" t="str">
        <f>INDEX(tab_traduc[],ROW()-ROW(tab_traduc_actual[#Headers]),tab_leng_actual[id])</f>
        <v>Patrocinio (27)</v>
      </c>
    </row>
    <row r="77" spans="2:8">
      <c r="B77">
        <v>1094</v>
      </c>
      <c r="C77" t="s">
        <v>1134</v>
      </c>
      <c r="E77" t="s">
        <v>28</v>
      </c>
      <c r="F77" t="s">
        <v>70</v>
      </c>
      <c r="H77" t="str">
        <f>INDEX(tab_traduc[],ROW()-ROW(tab_traduc_actual[#Headers]),tab_leng_actual[id])</f>
        <v>Bonos y promociones</v>
      </c>
    </row>
    <row r="78" spans="2:8">
      <c r="B78">
        <v>1095</v>
      </c>
      <c r="C78" t="s">
        <v>1135</v>
      </c>
      <c r="E78" t="s">
        <v>29</v>
      </c>
      <c r="F78" t="s">
        <v>71</v>
      </c>
      <c r="H78" t="str">
        <f>INDEX(tab_traduc[],ROW()-ROW(tab_traduc_actual[#Headers]),tab_leng_actual[id])</f>
        <v>Afiliados</v>
      </c>
    </row>
    <row r="79" spans="2:8">
      <c r="B79">
        <v>1096</v>
      </c>
      <c r="C79" t="s">
        <v>1319</v>
      </c>
      <c r="E79" t="s">
        <v>30</v>
      </c>
      <c r="F79" t="s">
        <v>75</v>
      </c>
      <c r="H79" t="str">
        <f>INDEX(tab_traduc[],ROW()-ROW(tab_traduc_actual[#Headers]),tab_leng_actual[id])</f>
        <v>NOTAS</v>
      </c>
    </row>
    <row r="80" spans="2:8">
      <c r="B80">
        <v>1097</v>
      </c>
      <c r="C80" t="s">
        <v>1136</v>
      </c>
      <c r="H80">
        <f>INDEX(tab_traduc[],ROW()-ROW(tab_traduc_actual[#Headers]),tab_leng_actual[id])</f>
        <v>0</v>
      </c>
    </row>
    <row r="81" spans="2:8">
      <c r="B81">
        <v>1098</v>
      </c>
      <c r="C81" t="s">
        <v>1137</v>
      </c>
      <c r="H81">
        <f>INDEX(tab_traduc[],ROW()-ROW(tab_traduc_actual[#Headers]),tab_leng_actual[id])</f>
        <v>0</v>
      </c>
    </row>
    <row r="82" spans="2:8">
      <c r="B82">
        <v>1099</v>
      </c>
      <c r="C82" t="s">
        <v>1138</v>
      </c>
      <c r="E82" t="s">
        <v>0</v>
      </c>
      <c r="F82" t="s">
        <v>79</v>
      </c>
      <c r="H82" t="str">
        <f>INDEX(tab_traduc[],ROW()-ROW(tab_traduc_actual[#Headers]),tab_leng_actual[id])</f>
        <v>OPERADOR ID</v>
      </c>
    </row>
    <row r="83" spans="2:8">
      <c r="B83">
        <v>1101</v>
      </c>
      <c r="C83" t="s">
        <v>1139</v>
      </c>
      <c r="E83" t="s">
        <v>1</v>
      </c>
      <c r="F83" t="s">
        <v>80</v>
      </c>
      <c r="H83" t="str">
        <f>INDEX(tab_traduc[],ROW()-ROW(tab_traduc_actual[#Headers]),tab_leng_actual[id])</f>
        <v>OPERADOR NOMBRE</v>
      </c>
    </row>
    <row r="84" spans="2:8">
      <c r="B84">
        <v>1102</v>
      </c>
      <c r="C84" t="s">
        <v>1140</v>
      </c>
      <c r="E84" t="s">
        <v>2</v>
      </c>
      <c r="F84" t="s">
        <v>81</v>
      </c>
      <c r="H84" t="str">
        <f>INDEX(tab_traduc[],ROW()-ROW(tab_traduc_actual[#Headers]),tab_leng_actual[id])</f>
        <v>AÑO</v>
      </c>
    </row>
    <row r="85" spans="2:8">
      <c r="B85">
        <v>1103</v>
      </c>
      <c r="C85" t="s">
        <v>1320</v>
      </c>
      <c r="E85" t="s">
        <v>82</v>
      </c>
      <c r="F85" t="s">
        <v>83</v>
      </c>
      <c r="H85" t="str">
        <f>INDEX(tab_traduc[],ROW()-ROW(tab_traduc_actual[#Headers]),tab_leng_actual[id])</f>
        <v>Lenguaje</v>
      </c>
    </row>
    <row r="86" spans="2:8">
      <c r="B86">
        <v>1104</v>
      </c>
      <c r="C86" t="s">
        <v>1321</v>
      </c>
      <c r="E86" t="s">
        <v>78</v>
      </c>
      <c r="F86" t="s">
        <v>84</v>
      </c>
      <c r="H86" t="str">
        <f>INDEX(tab_traduc[],ROW()-ROW(tab_traduc_actual[#Headers]),tab_leng_actual[id])</f>
        <v>OBSERVACIONES</v>
      </c>
    </row>
    <row r="87" spans="2:8">
      <c r="B87">
        <v>1105</v>
      </c>
      <c r="C87" t="s">
        <v>1141</v>
      </c>
      <c r="E87" t="s">
        <v>77</v>
      </c>
      <c r="F87" t="s">
        <v>85</v>
      </c>
      <c r="H87" t="str">
        <f>INDEX(tab_traduc[],ROW()-ROW(tab_traduc_actual[#Headers]),tab_leng_actual[id])</f>
        <v>DETALLE MENSUAL DE INGRESOS DE LA ACTIVIDAD</v>
      </c>
    </row>
    <row r="88" spans="2:8">
      <c r="B88">
        <v>1106</v>
      </c>
      <c r="C88" t="s">
        <v>1142</v>
      </c>
      <c r="H88">
        <f>INDEX(tab_traduc[],ROW()-ROW(tab_traduc_actual[#Headers]),tab_leng_actual[id])</f>
        <v>0</v>
      </c>
    </row>
    <row r="89" spans="2:8">
      <c r="B89">
        <v>1107</v>
      </c>
      <c r="C89" t="s">
        <v>1143</v>
      </c>
      <c r="H89">
        <f>INDEX(tab_traduc[],ROW()-ROW(tab_traduc_actual[#Headers]),tab_leng_actual[id])</f>
        <v>0</v>
      </c>
    </row>
    <row r="90" spans="2:8">
      <c r="B90">
        <v>1111</v>
      </c>
      <c r="C90" t="s">
        <v>1195</v>
      </c>
      <c r="E90" t="s">
        <v>32</v>
      </c>
      <c r="F90" t="s">
        <v>86</v>
      </c>
      <c r="H90" t="str">
        <f>INDEX(tab_traduc[],ROW()-ROW(tab_traduc_actual[#Headers]),tab_leng_actual[id])</f>
        <v>Nuevos registros</v>
      </c>
    </row>
    <row r="91" spans="2:8">
      <c r="E91" t="s">
        <v>1204</v>
      </c>
      <c r="F91" t="s">
        <v>1205</v>
      </c>
      <c r="H91" t="str">
        <f>INDEX(tab_traduc[],ROW()-ROW(tab_traduc_actual[#Headers]),tab_leng_actual[id])</f>
        <v>Jugadores activos</v>
      </c>
    </row>
    <row r="92" spans="2:8">
      <c r="E92" t="s">
        <v>35</v>
      </c>
      <c r="F92" t="s">
        <v>87</v>
      </c>
      <c r="H92" t="str">
        <f>INDEX(tab_traduc[],ROW()-ROW(tab_traduc_actual[#Headers]),tab_leng_actual[id])</f>
        <v>Número de depositos</v>
      </c>
    </row>
    <row r="93" spans="2:8">
      <c r="E93" t="s">
        <v>38</v>
      </c>
      <c r="F93" t="s">
        <v>88</v>
      </c>
      <c r="H93" t="str">
        <f>INDEX(tab_traduc[],ROW()-ROW(tab_traduc_actual[#Headers]),tab_leng_actual[id])</f>
        <v>Total apuestas</v>
      </c>
    </row>
    <row r="94" spans="2:8">
      <c r="E94" t="s">
        <v>41</v>
      </c>
      <c r="F94" t="s">
        <v>89</v>
      </c>
      <c r="H94" t="str">
        <f>INDEX(tab_traduc[],ROW()-ROW(tab_traduc_actual[#Headers]),tab_leng_actual[id])</f>
        <v>Total apuestas concursos</v>
      </c>
    </row>
    <row r="95" spans="2:8">
      <c r="E95" t="s">
        <v>355</v>
      </c>
      <c r="F95" t="s">
        <v>344</v>
      </c>
      <c r="H95" t="str">
        <f>INDEX(tab_traduc[],ROW()-ROW(tab_traduc_actual[#Headers]),tab_leng_actual[id])</f>
        <v xml:space="preserve">Apuestas menos premios neto de bonos </v>
      </c>
    </row>
    <row r="96" spans="2:8">
      <c r="E96" t="s">
        <v>358</v>
      </c>
      <c r="F96" t="s">
        <v>362</v>
      </c>
      <c r="H96" t="str">
        <f>INDEX(tab_traduc[],ROW()-ROW(tab_traduc_actual[#Headers]),tab_leng_actual[id])</f>
        <v>GGR Poker menos Bonos (Rake Neto)</v>
      </c>
    </row>
    <row r="97" spans="5:8">
      <c r="E97" t="s">
        <v>359</v>
      </c>
      <c r="F97" t="s">
        <v>360</v>
      </c>
      <c r="H97" t="str">
        <f>INDEX(tab_traduc[],ROW()-ROW(tab_traduc_actual[#Headers]),tab_leng_actual[id])</f>
        <v>Total GGR concursos menos bonos</v>
      </c>
    </row>
    <row r="98" spans="5:8" ht="45">
      <c r="E98" t="s">
        <v>1206</v>
      </c>
      <c r="F98" s="69" t="s">
        <v>1209</v>
      </c>
      <c r="H98" t="str">
        <f>INDEX(tab_traduc[],ROW()-ROW(tab_traduc_actual[#Headers]),tab_leng_actual[id])</f>
        <v>Total número de nuevos usuarios que hayan realizado su primer depósito en el mes en curso (con independencia del momento en que se hayan registrado)</v>
      </c>
    </row>
    <row r="99" spans="5:8">
      <c r="E99" t="s">
        <v>1207</v>
      </c>
      <c r="F99" t="s">
        <v>1208</v>
      </c>
      <c r="H99" t="str">
        <f>INDEX(tab_traduc[],ROW()-ROW(tab_traduc_actual[#Headers]),tab_leng_actual[id])</f>
        <v>Número de usuarios que hayan realizado al menos una apuesta en euros durante el período</v>
      </c>
    </row>
    <row r="100" spans="5:8">
      <c r="E100" t="s">
        <v>36</v>
      </c>
      <c r="F100" t="s">
        <v>90</v>
      </c>
      <c r="H100" t="str">
        <f>INDEX(tab_traduc[],ROW()-ROW(tab_traduc_actual[#Headers]),tab_leng_actual[id])</f>
        <v>Total número de depósitos realizados en el mes. No se debe sumar los registros de meses anteriores</v>
      </c>
    </row>
    <row r="101" spans="5:8">
      <c r="E101" t="s">
        <v>39</v>
      </c>
      <c r="F101" t="s">
        <v>91</v>
      </c>
      <c r="H101" t="str">
        <f>INDEX(tab_traduc[],ROW()-ROW(tab_traduc_actual[#Headers]),tab_leng_actual[id])</f>
        <v>El dato de total apuestas no debe incluir bonos ni promociones, que se informará en el apartado correspondiente</v>
      </c>
    </row>
    <row r="102" spans="5:8">
      <c r="E102" t="s">
        <v>42</v>
      </c>
      <c r="F102" t="s">
        <v>155</v>
      </c>
      <c r="H102" t="str">
        <f>INDEX(tab_traduc[],ROW()-ROW(tab_traduc_actual[#Headers]),tab_leng_actual[id])</f>
        <v>Incluirá la cantidad total dedicada a la participación en el juego, es decir, el total de la tarificación adicional excluído el coste de la llamada, e independientemente de los acuerdos de reparto entre los intervinientes (ej. acuerdos de revenue sharing entre el operador B2C y el proveedor de servicios de juego)</v>
      </c>
    </row>
    <row r="103" spans="5:8">
      <c r="E103" t="s">
        <v>361</v>
      </c>
      <c r="F103" t="s">
        <v>363</v>
      </c>
      <c r="H103" t="str">
        <f>INDEX(tab_traduc[],ROW()-ROW(tab_traduc_actual[#Headers]),tab_leng_actual[id])</f>
        <v>El dato de Net Revenue deberá tener deducido el coste de bonos. El GGR incluirá el total generado por las operaciones de juego independientemente de los acuerdos de reparto entre los intervinientes (ej. acuerdos de revenue sharing entre el operador B2C y el proveedor de servicios de juego)</v>
      </c>
    </row>
    <row r="104" spans="5:8">
      <c r="E104" t="s">
        <v>343</v>
      </c>
      <c r="F104" t="s">
        <v>356</v>
      </c>
      <c r="H104" t="str">
        <f>INDEX(tab_traduc[],ROW()-ROW(tab_traduc_actual[#Headers]),tab_leng_actual[id])</f>
        <v>El dato de Net  Revenue en poker se refieren al dato de rake del operador, incluyendo el total de comisiones generado por las operaciones de juego independientemente de los acuerdos de reparto entre los intervinientes (ej. acuerdos de revenue sharing entre el operador B2C y el proveedor de servicios de juego)</v>
      </c>
    </row>
    <row r="105" spans="5:8">
      <c r="E105" t="s">
        <v>92</v>
      </c>
      <c r="F105" t="s">
        <v>156</v>
      </c>
      <c r="H105" t="str">
        <f>INDEX(tab_traduc[],ROW()-ROW(tab_traduc_actual[#Headers]),tab_leng_actual[id])</f>
        <v>Incluirá la cantidad total de apuestas menos el importe  de los premios devengados en el periodo</v>
      </c>
    </row>
    <row r="106" spans="5:8">
      <c r="E106" t="s">
        <v>337</v>
      </c>
      <c r="F106" t="s">
        <v>342</v>
      </c>
      <c r="H106" t="str">
        <f>INDEX(tab_traduc[],ROW()-ROW(tab_traduc_actual[#Headers]),tab_leng_actual[id])</f>
        <v>Los conceptos de publicidad, patrocinio y afiliados habrán de ser declarados por su importe en euros con IVA incluido</v>
      </c>
    </row>
    <row r="107" spans="5:8">
      <c r="E107" t="s">
        <v>98</v>
      </c>
      <c r="F107" t="s">
        <v>100</v>
      </c>
      <c r="H107" t="str">
        <f>INDEX(tab_traduc[],ROW()-ROW(tab_traduc_actual[#Headers]),tab_leng_actual[id])</f>
        <v>Importe total de saldos iniciales</v>
      </c>
    </row>
    <row r="108" spans="5:8">
      <c r="E108" t="s">
        <v>99</v>
      </c>
      <c r="F108" t="s">
        <v>101</v>
      </c>
      <c r="H108" t="str">
        <f>INDEX(tab_traduc[],ROW()-ROW(tab_traduc_actual[#Headers]),tab_leng_actual[id])</f>
        <v>Importe total de saldos finales</v>
      </c>
    </row>
    <row r="109" spans="5:8">
      <c r="E109" t="s">
        <v>94</v>
      </c>
      <c r="F109" t="s">
        <v>95</v>
      </c>
      <c r="H109" t="str">
        <f>INDEX(tab_traduc[],ROW()-ROW(tab_traduc_actual[#Headers]),tab_leng_actual[id])</f>
        <v>Suma total al inicio del mes del saldo en la cuenta de juego correspondiente a todos los jugadores.</v>
      </c>
    </row>
    <row r="110" spans="5:8">
      <c r="E110" t="s">
        <v>96</v>
      </c>
      <c r="F110" t="s">
        <v>97</v>
      </c>
      <c r="H110" t="str">
        <f>INDEX(tab_traduc[],ROW()-ROW(tab_traduc_actual[#Headers]),tab_leng_actual[id])</f>
        <v>Suma total al final del mes del periodo del saldo en la cuenta de juego correspondiente a todos los jugadores.</v>
      </c>
    </row>
    <row r="111" spans="5:8">
      <c r="H111">
        <f>INDEX(tab_traduc[],ROW()-ROW(tab_traduc_actual[#Headers]),tab_leng_actual[id])</f>
        <v>0</v>
      </c>
    </row>
    <row r="112" spans="5:8">
      <c r="E112" t="s">
        <v>4</v>
      </c>
      <c r="F112" t="s">
        <v>72</v>
      </c>
      <c r="H112" t="str">
        <f>INDEX(tab_traduc[],ROW()-ROW(tab_traduc_actual[#Headers]),tab_leng_actual[id])</f>
        <v>Enero</v>
      </c>
    </row>
    <row r="113" spans="5:8">
      <c r="E113" t="s">
        <v>5</v>
      </c>
      <c r="F113" t="s">
        <v>73</v>
      </c>
      <c r="H113" t="str">
        <f>INDEX(tab_traduc[],ROW()-ROW(tab_traduc_actual[#Headers]),tab_leng_actual[id])</f>
        <v>Febrero</v>
      </c>
    </row>
    <row r="114" spans="5:8">
      <c r="E114" t="s">
        <v>6</v>
      </c>
      <c r="F114" t="s">
        <v>74</v>
      </c>
      <c r="H114" t="str">
        <f>INDEX(tab_traduc[],ROW()-ROW(tab_traduc_actual[#Headers]),tab_leng_actual[id])</f>
        <v>Marzo</v>
      </c>
    </row>
    <row r="115" spans="5:8">
      <c r="E115" t="s">
        <v>103</v>
      </c>
      <c r="F115" t="s">
        <v>112</v>
      </c>
      <c r="H115" t="str">
        <f>INDEX(tab_traduc[],ROW()-ROW(tab_traduc_actual[#Headers]),tab_leng_actual[id])</f>
        <v>Abril</v>
      </c>
    </row>
    <row r="116" spans="5:8">
      <c r="E116" t="s">
        <v>104</v>
      </c>
      <c r="F116" t="s">
        <v>113</v>
      </c>
      <c r="H116" t="str">
        <f>INDEX(tab_traduc[],ROW()-ROW(tab_traduc_actual[#Headers]),tab_leng_actual[id])</f>
        <v>Mayo</v>
      </c>
    </row>
    <row r="117" spans="5:8">
      <c r="E117" t="s">
        <v>105</v>
      </c>
      <c r="F117" t="s">
        <v>114</v>
      </c>
      <c r="H117" t="str">
        <f>INDEX(tab_traduc[],ROW()-ROW(tab_traduc_actual[#Headers]),tab_leng_actual[id])</f>
        <v>Junio</v>
      </c>
    </row>
    <row r="118" spans="5:8">
      <c r="E118" t="s">
        <v>106</v>
      </c>
      <c r="F118" t="s">
        <v>115</v>
      </c>
      <c r="H118" t="str">
        <f>INDEX(tab_traduc[],ROW()-ROW(tab_traduc_actual[#Headers]),tab_leng_actual[id])</f>
        <v>Julio</v>
      </c>
    </row>
    <row r="119" spans="5:8">
      <c r="E119" t="s">
        <v>107</v>
      </c>
      <c r="F119" t="s">
        <v>116</v>
      </c>
      <c r="H119" t="str">
        <f>INDEX(tab_traduc[],ROW()-ROW(tab_traduc_actual[#Headers]),tab_leng_actual[id])</f>
        <v>Agosto</v>
      </c>
    </row>
    <row r="120" spans="5:8">
      <c r="E120" t="s">
        <v>108</v>
      </c>
      <c r="F120" t="s">
        <v>117</v>
      </c>
      <c r="H120" t="str">
        <f>INDEX(tab_traduc[],ROW()-ROW(tab_traduc_actual[#Headers]),tab_leng_actual[id])</f>
        <v>Septiembre</v>
      </c>
    </row>
    <row r="121" spans="5:8">
      <c r="E121" t="s">
        <v>109</v>
      </c>
      <c r="F121" t="s">
        <v>118</v>
      </c>
      <c r="H121" t="str">
        <f>INDEX(tab_traduc[],ROW()-ROW(tab_traduc_actual[#Headers]),tab_leng_actual[id])</f>
        <v>Octubre</v>
      </c>
    </row>
    <row r="122" spans="5:8">
      <c r="E122" t="s">
        <v>110</v>
      </c>
      <c r="F122" t="s">
        <v>119</v>
      </c>
      <c r="H122" t="str">
        <f>INDEX(tab_traduc[],ROW()-ROW(tab_traduc_actual[#Headers]),tab_leng_actual[id])</f>
        <v>Noviembre</v>
      </c>
    </row>
    <row r="123" spans="5:8">
      <c r="E123" t="s">
        <v>111</v>
      </c>
      <c r="F123" t="s">
        <v>120</v>
      </c>
      <c r="H123" t="str">
        <f>INDEX(tab_traduc[],ROW()-ROW(tab_traduc_actual[#Headers]),tab_leng_actual[id])</f>
        <v>Diciembre</v>
      </c>
    </row>
    <row r="124" spans="5:8">
      <c r="H124">
        <f>INDEX(tab_traduc[],ROW()-ROW(tab_traduc_actual[#Headers]),tab_leng_actual[id])</f>
        <v>0</v>
      </c>
    </row>
    <row r="125" spans="5:8">
      <c r="E125" t="s">
        <v>102</v>
      </c>
      <c r="F125" t="s">
        <v>125</v>
      </c>
      <c r="H125" t="str">
        <f>INDEX(tab_traduc[],ROW()-ROW(tab_traduc_actual[#Headers]),tab_leng_actual[id])</f>
        <v>Trimestre</v>
      </c>
    </row>
    <row r="126" spans="5:8">
      <c r="H126">
        <f>INDEX(tab_traduc[],ROW()-ROW(tab_traduc_actual[#Headers]),tab_leng_actual[id])</f>
        <v>0</v>
      </c>
    </row>
    <row r="127" spans="5:8">
      <c r="E127" t="s">
        <v>134</v>
      </c>
      <c r="F127" t="s">
        <v>135</v>
      </c>
      <c r="H127" t="str">
        <f>INDEX(tab_traduc[],ROW()-ROW(tab_traduc_actual[#Headers]),tab_leng_actual[id])</f>
        <v>DATOS DE ACTIVIDAD EN ESPAÑA. BONOS</v>
      </c>
    </row>
    <row r="128" spans="5:8">
      <c r="E128" t="s">
        <v>26</v>
      </c>
      <c r="F128" t="s">
        <v>68</v>
      </c>
      <c r="H128" t="str">
        <f>INDEX(tab_traduc[],ROW()-ROW(tab_traduc_actual[#Headers]),tab_leng_actual[id])</f>
        <v>Concepto</v>
      </c>
    </row>
    <row r="129" spans="5:8">
      <c r="E129" t="s">
        <v>4</v>
      </c>
      <c r="F129" t="s">
        <v>72</v>
      </c>
      <c r="H129" t="str">
        <f>INDEX(tab_traduc[],ROW()-ROW(tab_traduc_actual[#Headers]),tab_leng_actual[id])</f>
        <v>Enero</v>
      </c>
    </row>
    <row r="130" spans="5:8">
      <c r="E130" t="s">
        <v>5</v>
      </c>
      <c r="F130" t="s">
        <v>73</v>
      </c>
      <c r="H130" t="str">
        <f>INDEX(tab_traduc[],ROW()-ROW(tab_traduc_actual[#Headers]),tab_leng_actual[id])</f>
        <v>Febrero</v>
      </c>
    </row>
    <row r="131" spans="5:8">
      <c r="E131" t="s">
        <v>6</v>
      </c>
      <c r="F131" t="s">
        <v>74</v>
      </c>
      <c r="H131" t="str">
        <f>INDEX(tab_traduc[],ROW()-ROW(tab_traduc_actual[#Headers]),tab_leng_actual[id])</f>
        <v>Marzo</v>
      </c>
    </row>
    <row r="132" spans="5:8">
      <c r="E132" t="s">
        <v>10</v>
      </c>
      <c r="F132" t="s">
        <v>133</v>
      </c>
      <c r="H132" t="str">
        <f>INDEX(tab_traduc[],ROW()-ROW(tab_traduc_actual[#Headers]),tab_leng_actual[id])</f>
        <v>Total trimestre</v>
      </c>
    </row>
    <row r="133" spans="5:8">
      <c r="E133" t="s">
        <v>345</v>
      </c>
      <c r="F133" t="s">
        <v>346</v>
      </c>
      <c r="H133" t="str">
        <f>INDEX(tab_traduc[],ROW()-ROW(tab_traduc_actual[#Headers]),tab_leng_actual[id])</f>
        <v>Bonos concedidos (10)</v>
      </c>
    </row>
    <row r="134" spans="5:8">
      <c r="E134" t="s">
        <v>347</v>
      </c>
      <c r="F134" t="s">
        <v>348</v>
      </c>
      <c r="H134" t="str">
        <f>INDEX(tab_traduc[],ROW()-ROW(tab_traduc_actual[#Headers]),tab_leng_actual[id])</f>
        <v>Bonos liberados (11)</v>
      </c>
    </row>
    <row r="135" spans="5:8">
      <c r="E135" t="s">
        <v>349</v>
      </c>
      <c r="F135" t="s">
        <v>350</v>
      </c>
      <c r="H135" t="str">
        <f>INDEX(tab_traduc[],ROW()-ROW(tab_traduc_actual[#Headers]),tab_leng_actual[id])</f>
        <v>Ganancias derivadas de los bonos (12)</v>
      </c>
    </row>
    <row r="136" spans="5:8">
      <c r="E136" t="s">
        <v>136</v>
      </c>
      <c r="F136" t="s">
        <v>137</v>
      </c>
      <c r="H136" t="str">
        <f>INDEX(tab_traduc[],ROW()-ROW(tab_traduc_actual[#Headers]),tab_leng_actual[id])</f>
        <v>Ruleta en vivo</v>
      </c>
    </row>
    <row r="137" spans="5:8">
      <c r="E137" t="s">
        <v>138</v>
      </c>
      <c r="F137" t="s">
        <v>152</v>
      </c>
      <c r="H137" t="str">
        <f>INDEX(tab_traduc[],ROW()-ROW(tab_traduc_actual[#Headers]),tab_leng_actual[id])</f>
        <v xml:space="preserve">Apuestas deportivas convencionales </v>
      </c>
    </row>
    <row r="138" spans="5:8">
      <c r="E138" t="s">
        <v>139</v>
      </c>
      <c r="F138" t="s">
        <v>140</v>
      </c>
      <c r="H138" t="str">
        <f>INDEX(tab_traduc[],ROW()-ROW(tab_traduc_actual[#Headers]),tab_leng_actual[id])</f>
        <v>Apuestas deportivas en directo</v>
      </c>
    </row>
    <row r="139" spans="5:8">
      <c r="E139" t="s">
        <v>141</v>
      </c>
      <c r="F139" t="s">
        <v>142</v>
      </c>
      <c r="H139" t="str">
        <f>INDEX(tab_traduc[],ROW()-ROW(tab_traduc_actual[#Headers]),tab_leng_actual[id])</f>
        <v>Máquinas de azar</v>
      </c>
    </row>
    <row r="140" spans="5:8">
      <c r="E140" t="s">
        <v>143</v>
      </c>
      <c r="F140" t="s">
        <v>153</v>
      </c>
      <c r="H140" t="str">
        <f>INDEX(tab_traduc[],ROW()-ROW(tab_traduc_actual[#Headers]),tab_leng_actual[id])</f>
        <v>Apuestas cruzadas</v>
      </c>
    </row>
    <row r="141" spans="5:8">
      <c r="E141" t="s">
        <v>144</v>
      </c>
      <c r="F141" t="s">
        <v>147</v>
      </c>
      <c r="H141" t="str">
        <f>INDEX(tab_traduc[],ROW()-ROW(tab_traduc_actual[#Headers]),tab_leng_actual[id])</f>
        <v xml:space="preserve">Bonos concedidos </v>
      </c>
    </row>
    <row r="142" spans="5:8">
      <c r="E142" t="s">
        <v>145</v>
      </c>
      <c r="F142" t="s">
        <v>154</v>
      </c>
      <c r="H142" t="str">
        <f>INDEX(tab_traduc[],ROW()-ROW(tab_traduc_actual[#Headers]),tab_leng_actual[id])</f>
        <v xml:space="preserve">Bonos liberados </v>
      </c>
    </row>
    <row r="143" spans="5:8">
      <c r="E143" t="s">
        <v>146</v>
      </c>
      <c r="F143" t="s">
        <v>148</v>
      </c>
      <c r="H143" t="str">
        <f>INDEX(tab_traduc[],ROW()-ROW(tab_traduc_actual[#Headers]),tab_leng_actual[id])</f>
        <v xml:space="preserve">Ganancias derivadas de los bonos </v>
      </c>
    </row>
    <row r="144" spans="5:8">
      <c r="E144" t="s">
        <v>149</v>
      </c>
      <c r="F144" t="s">
        <v>160</v>
      </c>
      <c r="H144" t="str">
        <f>INDEX(tab_traduc[],ROW()-ROW(tab_traduc_actual[#Headers]),tab_leng_actual[id])</f>
        <v>Bonos concedidos por el operador expresado su valor en euros. Total de bonos concedidos, independientemente de que se hayan liberado o no.</v>
      </c>
    </row>
    <row r="145" spans="5:8">
      <c r="E145" t="s">
        <v>340</v>
      </c>
      <c r="F145" t="s">
        <v>341</v>
      </c>
      <c r="H145" t="str">
        <f>INDEX(tab_traduc[],ROW()-ROW(tab_traduc_actual[#Headers]),tab_leng_actual[id])</f>
        <v>Cantidad de los bonos concedidos (en euros) que son liberados, convirtiéndose en saldo retirable en el monedero del usuario. A estos efectos se considera bono liberado todo saldo procedente de bonos concedidos (englobe o no premios obtenidos) que pase a integrar el saldo de dinero del monedero del jugador, con independencia del tratamiento contable que efectué la entidad operadora.</v>
      </c>
    </row>
    <row r="146" spans="5:8">
      <c r="E146" t="s">
        <v>150</v>
      </c>
      <c r="F146" t="s">
        <v>151</v>
      </c>
      <c r="H146" t="str">
        <f>INDEX(tab_traduc[],ROW()-ROW(tab_traduc_actual[#Headers]),tab_leng_actual[id])</f>
        <v>Premios obtenidos por los bonos liberados y que son dinero en efectivo para el jugador.</v>
      </c>
    </row>
    <row r="147" spans="5:8">
      <c r="E147" t="s">
        <v>162</v>
      </c>
      <c r="F147" t="s">
        <v>163</v>
      </c>
      <c r="H147" t="str">
        <f>INDEX(tab_traduc[],ROW()-ROW(tab_traduc_actual[#Headers]),tab_leng_actual[id])</f>
        <v>Versión</v>
      </c>
    </row>
    <row r="148" spans="5:8">
      <c r="E148" t="s">
        <v>338</v>
      </c>
      <c r="F148" t="s">
        <v>339</v>
      </c>
      <c r="H148" t="str">
        <f>INDEX(tab_traduc[],ROW()-ROW(tab_traduc_actual[#Headers]),tab_leng_actual[id])</f>
        <v>Gastos</v>
      </c>
    </row>
    <row r="149" spans="5:8">
      <c r="E149" t="s">
        <v>553</v>
      </c>
      <c r="F149" t="s">
        <v>555</v>
      </c>
      <c r="H149" t="str">
        <f>INDEX(tab_traduc[],ROW()-ROW(tab_traduc_actual[#Headers]),tab_leng_actual[id])</f>
        <v>Otros cargos en la cuenta de juego (8)</v>
      </c>
    </row>
    <row r="150" spans="5:8">
      <c r="E150" t="s">
        <v>554</v>
      </c>
      <c r="F150" t="s">
        <v>556</v>
      </c>
      <c r="H150" t="str">
        <f>INDEX(tab_traduc[],ROW()-ROW(tab_traduc_actual[#Headers]),tab_leng_actual[id])</f>
        <v>Otros abonos en la cuenta de juego (9)</v>
      </c>
    </row>
    <row r="151" spans="5:8">
      <c r="E151" t="s">
        <v>559</v>
      </c>
      <c r="F151" t="s">
        <v>560</v>
      </c>
      <c r="H151" t="str">
        <f>INDEX(tab_traduc[],ROW()-ROW(tab_traduc_actual[#Headers]),tab_leng_actual[id])</f>
        <v>Total Premios (11)</v>
      </c>
    </row>
    <row r="152" spans="5:8">
      <c r="E152" t="s">
        <v>574</v>
      </c>
      <c r="F152" t="s">
        <v>575</v>
      </c>
      <c r="H152" t="str">
        <f>INDEX(tab_traduc[],ROW()-ROW(tab_traduc_actual[#Headers]),tab_leng_actual[id])</f>
        <v>Saldo Inicial Apuestas Vivas (19)</v>
      </c>
    </row>
    <row r="153" spans="5:8">
      <c r="E153" t="s">
        <v>576</v>
      </c>
      <c r="F153" t="s">
        <v>577</v>
      </c>
      <c r="H153" t="str">
        <f>INDEX(tab_traduc[],ROW()-ROW(tab_traduc_actual[#Headers]),tab_leng_actual[id])</f>
        <v>Saldo final Apuestas Vivas (20)</v>
      </c>
    </row>
    <row r="154" spans="5:8">
      <c r="E154" t="s">
        <v>578</v>
      </c>
      <c r="F154" t="s">
        <v>579</v>
      </c>
      <c r="H154" t="str">
        <f>INDEX(tab_traduc[],ROW()-ROW(tab_traduc_actual[#Headers]),tab_leng_actual[id])</f>
        <v>Saldo Inicial Botes (21)</v>
      </c>
    </row>
    <row r="155" spans="5:8">
      <c r="E155" t="s">
        <v>580</v>
      </c>
      <c r="F155" t="s">
        <v>581</v>
      </c>
      <c r="H155" t="str">
        <f>INDEX(tab_traduc[],ROW()-ROW(tab_traduc_actual[#Headers]),tab_leng_actual[id])</f>
        <v>Saldo Final Botes (22)</v>
      </c>
    </row>
    <row r="156" spans="5:8">
      <c r="E156" t="s">
        <v>566</v>
      </c>
      <c r="F156" t="s">
        <v>567</v>
      </c>
      <c r="H156" t="str">
        <f>INDEX(tab_traduc[],ROW()-ROW(tab_traduc_actual[#Headers]),tab_leng_actual[id])</f>
        <v>Participación (14)</v>
      </c>
    </row>
    <row r="157" spans="5:8">
      <c r="E157" t="s">
        <v>388</v>
      </c>
      <c r="F157" t="s">
        <v>399</v>
      </c>
      <c r="H157" t="str">
        <f>INDEX(tab_traduc[],ROW()-ROW(tab_traduc_actual[#Headers]),tab_leng_actual[id])</f>
        <v>Premios</v>
      </c>
    </row>
    <row r="158" spans="5:8">
      <c r="E158" t="s">
        <v>389</v>
      </c>
      <c r="F158" t="s">
        <v>400</v>
      </c>
      <c r="H158" t="str">
        <f>INDEX(tab_traduc[],ROW()-ROW(tab_traduc_actual[#Headers]),tab_leng_actual[id])</f>
        <v>Comisiones</v>
      </c>
    </row>
    <row r="159" spans="5:8">
      <c r="E159" t="s">
        <v>568</v>
      </c>
      <c r="F159" t="s">
        <v>569</v>
      </c>
      <c r="H159" t="str">
        <f>INDEX(tab_traduc[],ROW()-ROW(tab_traduc_actual[#Headers]),tab_leng_actual[id])</f>
        <v>Contribuciones a premios del operador (15)</v>
      </c>
    </row>
    <row r="160" spans="5:8">
      <c r="E160" t="s">
        <v>391</v>
      </c>
      <c r="F160" t="s">
        <v>402</v>
      </c>
      <c r="H160" t="str">
        <f>INDEX(tab_traduc[],ROW()-ROW(tab_traduc_actual[#Headers]),tab_leng_actual[id])</f>
        <v>Coste de Bonos</v>
      </c>
    </row>
    <row r="161" spans="5:8">
      <c r="E161" t="s">
        <v>392</v>
      </c>
      <c r="F161" t="s">
        <v>403</v>
      </c>
      <c r="H161" t="str">
        <f>INDEX(tab_traduc[],ROW()-ROW(tab_traduc_actual[#Headers]),tab_leng_actual[id])</f>
        <v>España</v>
      </c>
    </row>
    <row r="162" spans="5:8">
      <c r="E162" t="s">
        <v>393</v>
      </c>
      <c r="F162" t="s">
        <v>404</v>
      </c>
      <c r="H162" t="str">
        <f>INDEX(tab_traduc[],ROW()-ROW(tab_traduc_actual[#Headers]),tab_leng_actual[id])</f>
        <v>Francia</v>
      </c>
    </row>
    <row r="163" spans="5:8">
      <c r="E163" t="s">
        <v>394</v>
      </c>
      <c r="F163" t="s">
        <v>394</v>
      </c>
      <c r="H163" t="str">
        <f>INDEX(tab_traduc[],ROW()-ROW(tab_traduc_actual[#Headers]),tab_leng_actual[id])</f>
        <v>Portugal</v>
      </c>
    </row>
    <row r="164" spans="5:8">
      <c r="E164" t="s">
        <v>396</v>
      </c>
      <c r="F164" t="s">
        <v>405</v>
      </c>
      <c r="H164" t="str">
        <f>INDEX(tab_traduc[],ROW()-ROW(tab_traduc_actual[#Headers]),tab_leng_actual[id])</f>
        <v>Partidas vivas</v>
      </c>
    </row>
    <row r="165" spans="5:8">
      <c r="E165" t="s">
        <v>406</v>
      </c>
      <c r="F165" t="s">
        <v>428</v>
      </c>
      <c r="H165" t="str">
        <f>INDEX(tab_traduc[],ROW()-ROW(tab_traduc_actual[#Headers]),tab_leng_actual[id])</f>
        <v>Publicidad en TV</v>
      </c>
    </row>
    <row r="166" spans="5:8">
      <c r="E166" t="s">
        <v>407</v>
      </c>
      <c r="F166" t="s">
        <v>429</v>
      </c>
      <c r="H166" t="str">
        <f>INDEX(tab_traduc[],ROW()-ROW(tab_traduc_actual[#Headers]),tab_leng_actual[id])</f>
        <v>Publicidad en Radio</v>
      </c>
    </row>
    <row r="167" spans="5:8">
      <c r="E167" t="s">
        <v>408</v>
      </c>
      <c r="F167" t="s">
        <v>430</v>
      </c>
      <c r="H167" t="str">
        <f>INDEX(tab_traduc[],ROW()-ROW(tab_traduc_actual[#Headers]),tab_leng_actual[id])</f>
        <v>Publicidad en Cine</v>
      </c>
    </row>
    <row r="168" spans="5:8">
      <c r="E168" t="s">
        <v>409</v>
      </c>
      <c r="F168" t="s">
        <v>431</v>
      </c>
      <c r="H168" t="str">
        <f>INDEX(tab_traduc[],ROW()-ROW(tab_traduc_actual[#Headers]),tab_leng_actual[id])</f>
        <v>Publicidad en Prensa</v>
      </c>
    </row>
    <row r="169" spans="5:8">
      <c r="E169" t="s">
        <v>413</v>
      </c>
      <c r="F169" t="s">
        <v>1145</v>
      </c>
      <c r="H169" t="str">
        <f>INDEX(tab_traduc[],ROW()-ROW(tab_traduc_actual[#Headers]),tab_leng_actual[id])</f>
        <v>Publicidad en carteles</v>
      </c>
    </row>
    <row r="170" spans="5:8">
      <c r="E170" t="s">
        <v>433</v>
      </c>
      <c r="F170" t="s">
        <v>499</v>
      </c>
      <c r="H170" t="str">
        <f>INDEX(tab_traduc[],ROW()-ROW(tab_traduc_actual[#Headers]),tab_leng_actual[id])</f>
        <v>Publicidad en buscadores de internet</v>
      </c>
    </row>
    <row r="171" spans="5:8">
      <c r="E171" t="s">
        <v>411</v>
      </c>
      <c r="F171" t="s">
        <v>432</v>
      </c>
      <c r="H171" t="str">
        <f>INDEX(tab_traduc[],ROW()-ROW(tab_traduc_actual[#Headers]),tab_leng_actual[id])</f>
        <v>Publicidad en redes sociales</v>
      </c>
    </row>
    <row r="172" spans="5:8">
      <c r="E172" t="s">
        <v>410</v>
      </c>
      <c r="F172" t="s">
        <v>440</v>
      </c>
      <c r="H172" t="str">
        <f>INDEX(tab_traduc[],ROW()-ROW(tab_traduc_actual[#Headers]),tab_leng_actual[id])</f>
        <v>Publicidad en Internet (sin incluir afiliados)</v>
      </c>
    </row>
    <row r="173" spans="5:8">
      <c r="E173" t="s">
        <v>424</v>
      </c>
      <c r="F173" t="s">
        <v>498</v>
      </c>
      <c r="H173" t="str">
        <f>INDEX(tab_traduc[],ROW()-ROW(tab_traduc_actual[#Headers]),tab_leng_actual[id])</f>
        <v>Publicidad. Otros</v>
      </c>
    </row>
    <row r="174" spans="5:8">
      <c r="E174" t="s">
        <v>426</v>
      </c>
      <c r="F174" t="s">
        <v>434</v>
      </c>
      <c r="H174" t="str">
        <f>INDEX(tab_traduc[],ROW()-ROW(tab_traduc_actual[#Headers]),tab_leng_actual[id])</f>
        <v>Retirada de Publicidad</v>
      </c>
    </row>
    <row r="175" spans="5:8">
      <c r="E175" t="s">
        <v>427</v>
      </c>
      <c r="F175" t="s">
        <v>435</v>
      </c>
      <c r="H175" t="str">
        <f>INDEX(tab_traduc[],ROW()-ROW(tab_traduc_actual[#Headers]),tab_leng_actual[id])</f>
        <v>Multas por cancelación de publicidad</v>
      </c>
    </row>
    <row r="176" spans="5:8">
      <c r="E176" t="s">
        <v>592</v>
      </c>
      <c r="F176" t="s">
        <v>593</v>
      </c>
      <c r="H176" t="str">
        <f>INDEX(tab_traduc[],ROW()-ROW(tab_traduc_actual[#Headers]),tab_leng_actual[id])</f>
        <v>Afiliados (26)</v>
      </c>
    </row>
    <row r="177" spans="5:8">
      <c r="E177" t="s">
        <v>412</v>
      </c>
      <c r="F177" t="s">
        <v>436</v>
      </c>
      <c r="H177" t="str">
        <f>INDEX(tab_traduc[],ROW()-ROW(tab_traduc_actual[#Headers]),tab_leng_actual[id])</f>
        <v>Patrocinio deportivo</v>
      </c>
    </row>
    <row r="178" spans="5:8">
      <c r="E178" t="s">
        <v>425</v>
      </c>
      <c r="F178" t="s">
        <v>497</v>
      </c>
      <c r="H178" t="str">
        <f>INDEX(tab_traduc[],ROW()-ROW(tab_traduc_actual[#Headers]),tab_leng_actual[id])</f>
        <v>Patrocinio.Otros</v>
      </c>
    </row>
    <row r="179" spans="5:8">
      <c r="E179" t="s">
        <v>414</v>
      </c>
      <c r="F179" t="s">
        <v>438</v>
      </c>
      <c r="H179" t="str">
        <f>INDEX(tab_traduc[],ROW()-ROW(tab_traduc_actual[#Headers]),tab_leng_actual[id])</f>
        <v>Investigación</v>
      </c>
    </row>
    <row r="180" spans="5:8">
      <c r="E180" t="s">
        <v>415</v>
      </c>
      <c r="F180" t="s">
        <v>439</v>
      </c>
      <c r="H180" t="str">
        <f>INDEX(tab_traduc[],ROW()-ROW(tab_traduc_actual[#Headers]),tab_leng_actual[id])</f>
        <v>Coste de bonos de registro</v>
      </c>
    </row>
    <row r="181" spans="5:8">
      <c r="E181" t="s">
        <v>416</v>
      </c>
      <c r="F181" t="s">
        <v>441</v>
      </c>
      <c r="H181" t="str">
        <f>INDEX(tab_traduc[],ROW()-ROW(tab_traduc_actual[#Headers]),tab_leng_actual[id])</f>
        <v>Coste de conversión de bonos de registro</v>
      </c>
    </row>
    <row r="182" spans="5:8">
      <c r="E182" t="s">
        <v>418</v>
      </c>
      <c r="F182" t="s">
        <v>442</v>
      </c>
      <c r="H182" t="str">
        <f>INDEX(tab_traduc[],ROW()-ROW(tab_traduc_actual[#Headers]),tab_leng_actual[id])</f>
        <v xml:space="preserve">Coste de Freebets/Freespins </v>
      </c>
    </row>
    <row r="183" spans="5:8">
      <c r="E183" t="s">
        <v>417</v>
      </c>
      <c r="F183" t="s">
        <v>443</v>
      </c>
      <c r="H183" t="str">
        <f>INDEX(tab_traduc[],ROW()-ROW(tab_traduc_actual[#Headers]),tab_leng_actual[id])</f>
        <v xml:space="preserve">Coste de Bonos por depósitos </v>
      </c>
    </row>
    <row r="184" spans="5:8">
      <c r="E184" t="s">
        <v>419</v>
      </c>
      <c r="F184" t="s">
        <v>444</v>
      </c>
      <c r="H184" t="str">
        <f>INDEX(tab_traduc[],ROW()-ROW(tab_traduc_actual[#Headers]),tab_leng_actual[id])</f>
        <v>Coste de Bonos de Rollover</v>
      </c>
    </row>
    <row r="185" spans="5:8">
      <c r="E185" t="s">
        <v>420</v>
      </c>
      <c r="F185" t="s">
        <v>445</v>
      </c>
      <c r="H185" t="str">
        <f>INDEX(tab_traduc[],ROW()-ROW(tab_traduc_actual[#Headers]),tab_leng_actual[id])</f>
        <v>Coste de Bonos por retención de clientes</v>
      </c>
    </row>
    <row r="186" spans="5:8">
      <c r="E186" t="s">
        <v>421</v>
      </c>
      <c r="F186" t="s">
        <v>446</v>
      </c>
      <c r="H186" t="str">
        <f>INDEX(tab_traduc[],ROW()-ROW(tab_traduc_actual[#Headers]),tab_leng_actual[id])</f>
        <v>Regalos</v>
      </c>
    </row>
    <row r="187" spans="5:8">
      <c r="E187" t="s">
        <v>422</v>
      </c>
      <c r="F187" t="s">
        <v>447</v>
      </c>
      <c r="H187" t="str">
        <f>INDEX(tab_traduc[],ROW()-ROW(tab_traduc_actual[#Headers]),tab_leng_actual[id])</f>
        <v>Coste de Bonos por rake back</v>
      </c>
    </row>
    <row r="188" spans="5:8">
      <c r="E188" t="s">
        <v>423</v>
      </c>
      <c r="F188" t="s">
        <v>401</v>
      </c>
      <c r="H188" t="str">
        <f>INDEX(tab_traduc[],ROW()-ROW(tab_traduc_actual[#Headers]),tab_leng_actual[id])</f>
        <v xml:space="preserve">Contribución a premios del operador </v>
      </c>
    </row>
    <row r="189" spans="5:8">
      <c r="E189" t="s">
        <v>437</v>
      </c>
      <c r="F189" t="s">
        <v>448</v>
      </c>
      <c r="H189" t="str">
        <f>INDEX(tab_traduc[],ROW()-ROW(tab_traduc_actual[#Headers]),tab_leng_actual[id])</f>
        <v>Otros gastos de Marketing</v>
      </c>
    </row>
    <row r="190" spans="5:8" ht="30">
      <c r="E190" s="69" t="s">
        <v>570</v>
      </c>
      <c r="F190" s="69" t="s">
        <v>571</v>
      </c>
      <c r="G190" s="69"/>
      <c r="H190" s="69" t="str">
        <f>INDEX(tab_traduc[],ROW()-ROW(tab_traduc_actual[#Headers]),tab_leng_actual[id])</f>
        <v>Saldo Inicial de Participación en Torneos pendientes de Celebración (16)</v>
      </c>
    </row>
    <row r="191" spans="5:8" ht="30">
      <c r="E191" s="69" t="s">
        <v>572</v>
      </c>
      <c r="F191" s="69" t="s">
        <v>573</v>
      </c>
      <c r="G191" s="69"/>
      <c r="H191" s="69" t="str">
        <f>INDEX(tab_traduc[],ROW()-ROW(tab_traduc_actual[#Headers]),tab_leng_actual[id])</f>
        <v>Saldo final de Participación en Torneos pendientes de Celebración (17)</v>
      </c>
    </row>
    <row r="192" spans="5:8">
      <c r="E192" t="s">
        <v>1144</v>
      </c>
      <c r="F192" t="s">
        <v>552</v>
      </c>
      <c r="H192" t="str">
        <f>INDEX(tab_traduc[],ROW()-ROW(tab_traduc_actual[#Headers]),tab_leng_actual[id])</f>
        <v>Importe total de retiradas pendiente de autorizar en € (5)</v>
      </c>
    </row>
    <row r="193" spans="5:8">
      <c r="E193" t="s">
        <v>561</v>
      </c>
      <c r="F193" t="s">
        <v>562</v>
      </c>
      <c r="H193" t="str">
        <f>INDEX(tab_traduc[],ROW()-ROW(tab_traduc_actual[#Headers]),tab_leng_actual[id])</f>
        <v>Total Comisiones  (12)</v>
      </c>
    </row>
    <row r="194" spans="5:8">
      <c r="E194" t="s">
        <v>563</v>
      </c>
      <c r="F194" t="s">
        <v>564</v>
      </c>
      <c r="H194" t="str">
        <f>INDEX(tab_traduc[],ROW()-ROW(tab_traduc_actual[#Headers]),tab_leng_actual[id])</f>
        <v>POQUER (LIQUIDEZ INTERNACIONAL) (OPERADOR DE RED) (13)</v>
      </c>
    </row>
    <row r="195" spans="5:8">
      <c r="E195" t="s">
        <v>565</v>
      </c>
      <c r="F195" t="s">
        <v>583</v>
      </c>
      <c r="H195" t="str">
        <f>INDEX(tab_traduc[],ROW()-ROW(tab_traduc_actual[#Headers]),tab_leng_actual[id])</f>
        <v>POQUER (B2C) (18)</v>
      </c>
    </row>
    <row r="196" spans="5:8">
      <c r="E196" t="s">
        <v>449</v>
      </c>
      <c r="F196" t="s">
        <v>490</v>
      </c>
      <c r="H196" t="str">
        <f>INDEX(tab_traduc[],ROW()-ROW(tab_traduc_actual[#Headers]),tab_leng_actual[id])</f>
        <v>PARTIDAS VIVAS Y BOTES</v>
      </c>
    </row>
    <row r="197" spans="5:8">
      <c r="E197" t="s">
        <v>450</v>
      </c>
      <c r="F197" t="s">
        <v>494</v>
      </c>
      <c r="H197" t="str">
        <f>INDEX(tab_traduc[],ROW()-ROW(tab_traduc_actual[#Headers]),tab_leng_actual[id])</f>
        <v>COSTE DE BONOS NO LIBERADOS EN PREMIOS</v>
      </c>
    </row>
    <row r="198" spans="5:8">
      <c r="E198" t="s">
        <v>582</v>
      </c>
      <c r="F198" t="s">
        <v>584</v>
      </c>
      <c r="H198" t="str">
        <f>INDEX(tab_traduc[],ROW()-ROW(tab_traduc_actual[#Headers]),tab_leng_actual[id])</f>
        <v>Coste de Bonos no liberados en premios (23)</v>
      </c>
    </row>
    <row r="199" spans="5:8">
      <c r="E199" t="s">
        <v>491</v>
      </c>
      <c r="F199" t="s">
        <v>493</v>
      </c>
      <c r="H199" t="str">
        <f>INDEX(tab_traduc[],ROW()-ROW(tab_traduc_actual[#Headers]),tab_leng_actual[id])</f>
        <v>GASTOS DE PUBLICIDAD Y MARKETING</v>
      </c>
    </row>
    <row r="200" spans="5:8">
      <c r="E200" t="s">
        <v>590</v>
      </c>
      <c r="F200" t="s">
        <v>591</v>
      </c>
      <c r="H200" t="str">
        <f>INDEX(tab_traduc[],ROW()-ROW(tab_traduc_actual[#Headers]),tab_leng_actual[id])</f>
        <v>Gastos de Publicidad (25)</v>
      </c>
    </row>
    <row r="201" spans="5:8">
      <c r="E201" t="s">
        <v>492</v>
      </c>
      <c r="F201" t="s">
        <v>496</v>
      </c>
      <c r="H201" t="str">
        <f>INDEX(tab_traduc[],ROW()-ROW(tab_traduc_actual[#Headers]),tab_leng_actual[id])</f>
        <v>Gastos de Promoción</v>
      </c>
    </row>
    <row r="202" spans="5:8">
      <c r="E202" t="s">
        <v>596</v>
      </c>
      <c r="F202" t="s">
        <v>597</v>
      </c>
      <c r="H202" t="str">
        <f>INDEX(tab_traduc[],ROW()-ROW(tab_traduc_actual[#Headers]),tab_leng_actual[id])</f>
        <v>Coste de bonos de Bienvenida (28)</v>
      </c>
    </row>
    <row r="203" spans="5:8">
      <c r="E203" t="s">
        <v>586</v>
      </c>
      <c r="F203" t="s">
        <v>585</v>
      </c>
      <c r="H203" t="str">
        <f>INDEX(tab_traduc[],ROW()-ROW(tab_traduc_actual[#Headers]),tab_leng_actual[id])</f>
        <v xml:space="preserve">Coste de bonos liberados en premios </v>
      </c>
    </row>
    <row r="204" spans="5:8">
      <c r="E204" t="s">
        <v>587</v>
      </c>
      <c r="F204" t="s">
        <v>495</v>
      </c>
      <c r="H204" t="str">
        <f>INDEX(tab_traduc[],ROW()-ROW(tab_traduc_actual[#Headers]),tab_leng_actual[id])</f>
        <v>Coste de bonos no liberados en premios</v>
      </c>
    </row>
    <row r="205" spans="5:8">
      <c r="E205" t="s">
        <v>598</v>
      </c>
      <c r="F205" t="s">
        <v>599</v>
      </c>
      <c r="H205" t="str">
        <f>INDEX(tab_traduc[],ROW()-ROW(tab_traduc_actual[#Headers]),tab_leng_actual[id])</f>
        <v>Coste de bonos de Depósito (29)</v>
      </c>
    </row>
    <row r="206" spans="5:8">
      <c r="E206" t="s">
        <v>600</v>
      </c>
      <c r="F206" t="s">
        <v>601</v>
      </c>
      <c r="H206" t="str">
        <f>INDEX(tab_traduc[],ROW()-ROW(tab_traduc_actual[#Headers]),tab_leng_actual[id])</f>
        <v>Coste de bonos de Fidelización (30)</v>
      </c>
    </row>
    <row r="207" spans="5:8">
      <c r="E207" t="s">
        <v>603</v>
      </c>
      <c r="F207" t="s">
        <v>602</v>
      </c>
      <c r="H207" t="str">
        <f>INDEX(tab_traduc[],ROW()-ROW(tab_traduc_actual[#Headers]),tab_leng_actual[id])</f>
        <v>Coste de bonos sobre Pérdidas (31)</v>
      </c>
    </row>
    <row r="208" spans="5:8">
      <c r="E208" t="s">
        <v>604</v>
      </c>
      <c r="F208" t="s">
        <v>605</v>
      </c>
      <c r="H208" t="str">
        <f>INDEX(tab_traduc[],ROW()-ROW(tab_traduc_actual[#Headers]),tab_leng_actual[id])</f>
        <v>Otros Bonos (32)</v>
      </c>
    </row>
    <row r="209" spans="5:8">
      <c r="E209" t="s">
        <v>606</v>
      </c>
      <c r="F209" t="s">
        <v>607</v>
      </c>
      <c r="H209" t="str">
        <f>INDEX(tab_traduc[],ROW()-ROW(tab_traduc_actual[#Headers]),tab_leng_actual[id])</f>
        <v>Coste de Regalos (33)</v>
      </c>
    </row>
    <row r="210" spans="5:8" ht="30">
      <c r="E210" s="69" t="s">
        <v>509</v>
      </c>
      <c r="F210" t="s">
        <v>504</v>
      </c>
      <c r="H210" s="69" t="str">
        <f>INDEX(tab_traduc[],ROW()-ROW(tab_traduc_actual[#Headers]),tab_leng_actual[id])</f>
        <v>Participación en los ingresos del juego (Revenue Sharing)</v>
      </c>
    </row>
    <row r="211" spans="5:8">
      <c r="E211" t="s">
        <v>505</v>
      </c>
      <c r="F211" t="s">
        <v>506</v>
      </c>
      <c r="H211" t="str">
        <f>INDEX(tab_traduc[],ROW()-ROW(tab_traduc_actual[#Headers]),tab_leng_actual[id])</f>
        <v>Coste por Adquisición</v>
      </c>
    </row>
    <row r="212" spans="5:8">
      <c r="E212" t="s">
        <v>507</v>
      </c>
      <c r="F212" t="s">
        <v>508</v>
      </c>
      <c r="H212" t="str">
        <f>INDEX(tab_traduc[],ROW()-ROW(tab_traduc_actual[#Headers]),tab_leng_actual[id])</f>
        <v>Afiliados. Otros</v>
      </c>
    </row>
    <row r="213" spans="5:8" ht="30">
      <c r="E213" s="69" t="s">
        <v>512</v>
      </c>
      <c r="F213" s="75" t="s">
        <v>511</v>
      </c>
      <c r="H213" s="69" t="str">
        <f>INDEX(tab_traduc[],ROW()-ROW(tab_traduc_actual[#Headers]),tab_leng_actual[id])</f>
        <v>Importe de los depósitos realizados por los jugadores en euros</v>
      </c>
    </row>
    <row r="214" spans="5:8" ht="30">
      <c r="E214" s="69" t="s">
        <v>513</v>
      </c>
      <c r="F214" t="s">
        <v>514</v>
      </c>
      <c r="H214" s="69" t="str">
        <f>INDEX(tab_traduc[],ROW()-ROW(tab_traduc_actual[#Headers]),tab_leng_actual[id])</f>
        <v>Importe de las retiradas en euros efectivamente realizadas por los jugadores</v>
      </c>
    </row>
    <row r="215" spans="5:8" ht="45">
      <c r="E215" s="70" t="s">
        <v>515</v>
      </c>
      <c r="F215" s="70" t="s">
        <v>517</v>
      </c>
      <c r="H215" s="69" t="str">
        <f>INDEX(tab_traduc[],ROW()-ROW(tab_traduc_actual[#Headers]),tab_leng_actual[id])</f>
        <v>Importe en euros de las retiradas solicitadas por los jugadores que están pendientes de ejecución al final del periodo</v>
      </c>
    </row>
    <row r="216" spans="5:8" ht="30">
      <c r="E216" s="69" t="s">
        <v>474</v>
      </c>
      <c r="F216" s="75" t="s">
        <v>516</v>
      </c>
      <c r="H216" s="69" t="str">
        <f>INDEX(tab_traduc[],ROW()-ROW(tab_traduc_actual[#Headers]),tab_leng_actual[id])</f>
        <v>Saldo inicial en euros de las cuentas de juego de los jugadores</v>
      </c>
    </row>
    <row r="217" spans="5:8" ht="30">
      <c r="E217" s="69" t="s">
        <v>473</v>
      </c>
      <c r="F217" t="s">
        <v>518</v>
      </c>
      <c r="H217" s="69" t="str">
        <f>INDEX(tab_traduc[],ROW()-ROW(tab_traduc_actual[#Headers]),tab_leng_actual[id])</f>
        <v>Saldo final en euros de las cuentas de juego de los jugadores</v>
      </c>
    </row>
    <row r="218" spans="5:8" ht="60">
      <c r="E218" s="69" t="s">
        <v>475</v>
      </c>
      <c r="F218" s="69" t="s">
        <v>609</v>
      </c>
      <c r="H218" s="69" t="str">
        <f>INDEX(tab_traduc[],ROW()-ROW(tab_traduc_actual[#Headers]),tab_leng_actual[id])</f>
        <v>Importe de los cargos realizados en las cuentas de juego que no se correspondan con la participación directa en los juegos. (Ajustes, Comisiones de mantenimiento de cuenta,…)</v>
      </c>
    </row>
    <row r="219" spans="5:8" ht="45">
      <c r="E219" s="69" t="s">
        <v>476</v>
      </c>
      <c r="F219" s="71" t="s">
        <v>610</v>
      </c>
      <c r="H219" s="69" t="str">
        <f>INDEX(tab_traduc[],ROW()-ROW(tab_traduc_actual[#Headers]),tab_leng_actual[id])</f>
        <v>Importe de los abonos realizados en la cuentas de juego no vinculados directamente con la participación directa en juegos (Ajustes,…)</v>
      </c>
    </row>
    <row r="220" spans="5:8" ht="90">
      <c r="E220" s="69" t="s">
        <v>1183</v>
      </c>
      <c r="F220" s="71" t="s">
        <v>1182</v>
      </c>
      <c r="H220" s="69" t="str">
        <f>INDEX(tab_traduc[],ROW()-ROW(tab_traduc_actual[#Headers]),tab_leng_actual[id])</f>
        <v>Cantidades en euros destinadas por los participantes a la participación en el juego, incluirán las comisiones o cualesquiera otras cantidades por servicios relacionados con las actividades de juego pagadas por los participantes al operador, así como las contribuciones a botes</v>
      </c>
    </row>
    <row r="221" spans="5:8" ht="60">
      <c r="E221" s="69" t="s">
        <v>486</v>
      </c>
      <c r="F221" s="71" t="s">
        <v>519</v>
      </c>
      <c r="H221" s="69" t="str">
        <f>INDEX(tab_traduc[],ROW()-ROW(tab_traduc_actual[#Headers]),tab_leng_actual[id])</f>
        <v>Suma de los importes de premios  reconocidos a los jugadores por los operadores.  Deben incluir los importes procedentes de botes. Los premios en especie se incluirán por su valor en euros.</v>
      </c>
    </row>
    <row r="222" spans="5:8" ht="60">
      <c r="E222" s="69" t="s">
        <v>477</v>
      </c>
      <c r="F222" s="70" t="s">
        <v>520</v>
      </c>
      <c r="H222" s="69" t="str">
        <f>INDEX(tab_traduc[],ROW()-ROW(tab_traduc_actual[#Headers]),tab_leng_actual[id])</f>
        <v>Suma de las comisiones o cualesquiera otras cantidades por servicios relacionados con las actividades de juego pagadas por los participantes al operador</v>
      </c>
    </row>
    <row r="223" spans="5:8" ht="135">
      <c r="E223" s="69" t="s">
        <v>501</v>
      </c>
      <c r="F223" s="69" t="s">
        <v>521</v>
      </c>
      <c r="H223" s="69" t="str">
        <f>INDEX(tab_traduc[],ROW()-ROW(tab_traduc_actual[#Headers]),tab_leng_actual[id])</f>
        <v>Este apartado debe ser rellenado por el operador de red de póquer (B2B). Para cada modalidad de póquer y jurisdicción en la que comercialice juego se informará de las participaciones, premios, comisiones, contribuciones a premios y en su caso, partidas vivas. En relación con los datos de otras jurisdicciones solo se incluirán aquí  los datos de partidas en las que participen los jugadores de la jurisdicción española.</v>
      </c>
    </row>
    <row r="224" spans="5:8" ht="60">
      <c r="E224" s="69" t="s">
        <v>483</v>
      </c>
      <c r="F224" s="71" t="s">
        <v>523</v>
      </c>
      <c r="H224" s="69" t="str">
        <f>INDEX(tab_traduc[],ROW()-ROW(tab_traduc_actual[#Headers]),tab_leng_actual[id])</f>
        <v xml:space="preserve">Cantidades en euros destinadas por los participantes a la participación en el juego de póquer. Incluirán las comisiones y las entradas a torneos. </v>
      </c>
    </row>
    <row r="225" spans="5:8" ht="30">
      <c r="E225" s="69" t="s">
        <v>480</v>
      </c>
      <c r="F225" t="s">
        <v>522</v>
      </c>
      <c r="H225" s="69" t="str">
        <f>INDEX(tab_traduc[],ROW()-ROW(tab_traduc_actual[#Headers]),tab_leng_actual[id])</f>
        <v>Suma de los importes en euros aportados por los operadores a los premios en Póker</v>
      </c>
    </row>
    <row r="226" spans="5:8" ht="75">
      <c r="E226" s="69" t="s">
        <v>481</v>
      </c>
      <c r="F226" s="70" t="s">
        <v>533</v>
      </c>
      <c r="H226" s="69" t="str">
        <f>INDEX(tab_traduc[],ROW()-ROW(tab_traduc_actual[#Headers]),tab_leng_actual[id])</f>
        <v>Importe total de las participaciones en euros realizadas por los jugadores en torneos de póquer que al inicio del periodo no han finalizado  y quedan pendientes de determinar el resultado de las mismos.</v>
      </c>
    </row>
    <row r="227" spans="5:8" ht="75">
      <c r="E227" s="70" t="s">
        <v>482</v>
      </c>
      <c r="F227" s="70" t="s">
        <v>532</v>
      </c>
      <c r="H227" s="69" t="str">
        <f>INDEX(tab_traduc[],ROW()-ROW(tab_traduc_actual[#Headers]),tab_leng_actual[id])</f>
        <v>Importe total de las participaciones en euros  realizadas por los jugadores en torneos de póquer que al final del periodo no han finalizado y quedan pendientes de determinar el resultado de las mismos.</v>
      </c>
    </row>
    <row r="228" spans="5:8" ht="90">
      <c r="E228" s="70" t="s">
        <v>502</v>
      </c>
      <c r="F228" s="70" t="s">
        <v>525</v>
      </c>
      <c r="H228" s="69" t="str">
        <f>INDEX(tab_traduc[],ROW()-ROW(tab_traduc_actual[#Headers]),tab_leng_actual[id])</f>
        <v>Este apartado debe ser rellenado por el operador B2C. Para cada modalidad de póquer en la que comercialice juego se informará de las participaciones, premios, comisiones, contribuciones a premios y en su caso, partidas vivas.</v>
      </c>
    </row>
    <row r="229" spans="5:8" ht="75">
      <c r="E229" s="70" t="s">
        <v>478</v>
      </c>
      <c r="F229" s="71" t="s">
        <v>526</v>
      </c>
      <c r="H229" s="69" t="str">
        <f>INDEX(tab_traduc[],ROW()-ROW(tab_traduc_actual[#Headers]),tab_leng_actual[id])</f>
        <v>Importe total de las participaciones en euros realizadas por los jugadores en apuestas que al inicio del periodo no están resueltas y quedan pendientes de determinar el resultado de las mismas.</v>
      </c>
    </row>
    <row r="230" spans="5:8" ht="75">
      <c r="E230" s="70" t="s">
        <v>479</v>
      </c>
      <c r="F230" s="70" t="s">
        <v>527</v>
      </c>
      <c r="H230" s="69" t="str">
        <f>INDEX(tab_traduc[],ROW()-ROW(tab_traduc_actual[#Headers]),tab_leng_actual[id])</f>
        <v>Importe total de las participaciones en euros  realizadas por los jugadores en apuestas que al final del periodo no están resueltas y quedan pendientes de determinar el resultado de las mismas.</v>
      </c>
    </row>
    <row r="231" spans="5:8">
      <c r="E231" s="69" t="s">
        <v>530</v>
      </c>
      <c r="F231" t="s">
        <v>528</v>
      </c>
      <c r="H231" s="69" t="str">
        <f>INDEX(tab_traduc[],ROW()-ROW(tab_traduc_actual[#Headers]),tab_leng_actual[id])</f>
        <v xml:space="preserve">Saldo en euros de botes al inicio del periodo </v>
      </c>
    </row>
    <row r="232" spans="5:8">
      <c r="E232" s="69" t="s">
        <v>529</v>
      </c>
      <c r="F232" t="s">
        <v>531</v>
      </c>
      <c r="H232" s="69" t="str">
        <f>INDEX(tab_traduc[],ROW()-ROW(tab_traduc_actual[#Headers]),tab_leng_actual[id])</f>
        <v xml:space="preserve">Saldo en euros de botes al final del periodo </v>
      </c>
    </row>
    <row r="233" spans="5:8" ht="90">
      <c r="E233" s="69" t="s">
        <v>510</v>
      </c>
      <c r="F233" s="70" t="s">
        <v>535</v>
      </c>
      <c r="H233" s="69" t="str">
        <f>INDEX(tab_traduc[],ROW()-ROW(tab_traduc_actual[#Headers]),tab_leng_actual[id])</f>
        <v>Importe total en euros de los bonos liberados por el jugador que no formen parten de un premio. (A modo de ejemplo, aquellos bonos de tipo  ROLLOVER  que se liberan cuando un jugador cumple con las condiciones de participación establecidas en los términos y condiciones)</v>
      </c>
    </row>
    <row r="234" spans="5:8" ht="75">
      <c r="E234" s="69" t="s">
        <v>1146</v>
      </c>
      <c r="F234" s="70" t="s">
        <v>534</v>
      </c>
      <c r="H234" s="69" t="str">
        <f>INDEX(tab_traduc[],ROW()-ROW(tab_traduc_actual[#Headers]),tab_leng_actual[id])</f>
        <v>Importe total en euros de los bonos liberados por el jugador que se integran dentro del premio. (A modo de ejemplo, un jugador apuesta un freebet y un obtiene un premio en EUR que está disponible pare ser retirado sin restricciones)</v>
      </c>
    </row>
    <row r="235" spans="5:8" ht="45">
      <c r="E235" s="69" t="s">
        <v>1180</v>
      </c>
      <c r="F235" s="69" t="s">
        <v>1177</v>
      </c>
      <c r="H235" s="69" t="str">
        <f>INDEX(tab_traduc[],ROW()-ROW(tab_traduc_actual[#Headers]),tab_leng_actual[id])</f>
        <v>Importe de publicidad desglosados por canal de distribución. El importe se contabilizará con IVA</v>
      </c>
    </row>
    <row r="236" spans="5:8" ht="60">
      <c r="E236" s="69" t="s">
        <v>1176</v>
      </c>
      <c r="F236" s="69" t="s">
        <v>1178</v>
      </c>
      <c r="H236" s="69" t="str">
        <f>INDEX(tab_traduc[],ROW()-ROW(tab_traduc_actual[#Headers]),tab_leng_actual[id])</f>
        <v>Importe total destinado a actividades de publicidad a través de afiliados. El importe se contabilizará con IVA.</v>
      </c>
    </row>
    <row r="237" spans="5:8" ht="30">
      <c r="E237" s="69" t="s">
        <v>1181</v>
      </c>
      <c r="F237" s="69" t="s">
        <v>1179</v>
      </c>
      <c r="H237" s="69" t="str">
        <f>INDEX(tab_traduc[],ROW()-ROW(tab_traduc_actual[#Headers]),tab_leng_actual[id])</f>
        <v>Importe total destinados al patrocinio. El importe se contabilizará con IVA.</v>
      </c>
    </row>
    <row r="238" spans="5:8" ht="30">
      <c r="E238" s="69" t="s">
        <v>487</v>
      </c>
      <c r="F238" t="s">
        <v>537</v>
      </c>
      <c r="H238" s="69" t="str">
        <f>INDEX(tab_traduc[],ROW()-ROW(tab_traduc_actual[#Headers]),tab_leng_actual[id])</f>
        <v>Importe total en euros de los bonos concedidos tras el registro en el operador  que han sido liberados.</v>
      </c>
    </row>
    <row r="239" spans="5:8" ht="30">
      <c r="E239" s="69" t="s">
        <v>488</v>
      </c>
      <c r="F239" t="s">
        <v>536</v>
      </c>
      <c r="H239" s="69" t="str">
        <f>INDEX(tab_traduc[],ROW()-ROW(tab_traduc_actual[#Headers]),tab_leng_actual[id])</f>
        <v>Importe total en euros de los bonos concedidos tras un depósito  en el operador  que han sido liberados.</v>
      </c>
    </row>
    <row r="240" spans="5:8" ht="45">
      <c r="E240" s="69" t="s">
        <v>489</v>
      </c>
      <c r="F240" t="s">
        <v>538</v>
      </c>
      <c r="H240" s="69" t="str">
        <f>INDEX(tab_traduc[],ROW()-ROW(tab_traduc_actual[#Headers]),tab_leng_actual[id])</f>
        <v>Importe total en euros de los bonos concedidos por motivos de fidelización de clientes  que han sido liberados.</v>
      </c>
    </row>
    <row r="241" spans="5:8" ht="45">
      <c r="E241" s="69" t="s">
        <v>503</v>
      </c>
      <c r="F241" t="s">
        <v>539</v>
      </c>
      <c r="H241" s="69" t="str">
        <f>INDEX(tab_traduc[],ROW()-ROW(tab_traduc_actual[#Headers]),tab_leng_actual[id])</f>
        <v>Importe total en euros de los bonos concedidos sobre pérdidas de los jugadores  que han sido liberados.</v>
      </c>
    </row>
    <row r="242" spans="5:8" ht="45">
      <c r="E242" s="69" t="s">
        <v>500</v>
      </c>
      <c r="F242" t="s">
        <v>540</v>
      </c>
      <c r="H242" s="69" t="str">
        <f>INDEX(tab_traduc[],ROW()-ROW(tab_traduc_actual[#Headers]),tab_leng_actual[id])</f>
        <v>Importe total en euros de los bonos concedidos que no estén incluidos en las categorías anteriores y que hayan sido liberados.</v>
      </c>
    </row>
    <row r="243" spans="5:8" ht="30">
      <c r="E243" s="69" t="s">
        <v>484</v>
      </c>
      <c r="F243" t="s">
        <v>524</v>
      </c>
      <c r="H243" s="69" t="str">
        <f>INDEX(tab_traduc[],ROW()-ROW(tab_traduc_actual[#Headers]),tab_leng_actual[id])</f>
        <v>Importe total en euros de los regalos concedidos a los jugadores.</v>
      </c>
    </row>
    <row r="244" spans="5:8">
      <c r="E244" t="s">
        <v>588</v>
      </c>
      <c r="F244" t="s">
        <v>589</v>
      </c>
      <c r="H244" t="str">
        <f>INDEX(tab_traduc[],ROW()-ROW(tab_traduc_actual[#Headers]),tab_leng_actual[id])</f>
        <v xml:space="preserve">Coste de bonos liberados en premios (24) </v>
      </c>
    </row>
    <row r="245" spans="5:8">
      <c r="E245" t="s">
        <v>611</v>
      </c>
      <c r="F245" t="s">
        <v>612</v>
      </c>
      <c r="H245" t="str">
        <f>INDEX(tab_traduc[],ROW()-ROW(tab_traduc_actual[#Headers]),tab_leng_actual[id])</f>
        <v>Participación</v>
      </c>
    </row>
    <row r="246" spans="5:8">
      <c r="E246" t="s">
        <v>613</v>
      </c>
      <c r="F246" t="s">
        <v>401</v>
      </c>
      <c r="H246" t="str">
        <f>INDEX(tab_traduc[],ROW()-ROW(tab_traduc_actual[#Headers]),tab_leng_actual[id])</f>
        <v>Contribuciones a premios del operador</v>
      </c>
    </row>
    <row r="247" spans="5:8" ht="30">
      <c r="E247" s="69" t="s">
        <v>614</v>
      </c>
      <c r="F247" s="69" t="s">
        <v>615</v>
      </c>
      <c r="H247" t="str">
        <f>INDEX(tab_traduc[],ROW()-ROW(tab_traduc_actual[#Headers]),tab_leng_actual[id])</f>
        <v xml:space="preserve">Saldo Inicial de Participación en Torneos pendientes de Celebración </v>
      </c>
    </row>
    <row r="248" spans="5:8" ht="30">
      <c r="E248" s="69" t="s">
        <v>616</v>
      </c>
      <c r="F248" t="s">
        <v>617</v>
      </c>
      <c r="H248" t="str">
        <f>INDEX(tab_traduc[],ROW()-ROW(tab_traduc_actual[#Headers]),tab_leng_actual[id])</f>
        <v>Saldo final de Participación en Torneos pendientes de Celebración</v>
      </c>
    </row>
    <row r="249" spans="5:8">
      <c r="E249" t="s">
        <v>618</v>
      </c>
      <c r="F249" t="s">
        <v>619</v>
      </c>
      <c r="H249" t="str">
        <f>INDEX(tab_traduc[],ROW()-ROW(tab_traduc_actual[#Headers]),tab_leng_actual[id])</f>
        <v>Gastos de Publicidad</v>
      </c>
    </row>
    <row r="250" spans="5:8">
      <c r="E250" t="s">
        <v>620</v>
      </c>
      <c r="F250" t="s">
        <v>621</v>
      </c>
      <c r="H250" t="str">
        <f>INDEX(tab_traduc[],ROW()-ROW(tab_traduc_actual[#Headers]),tab_leng_actual[id])</f>
        <v>Coste de Regalos</v>
      </c>
    </row>
    <row r="251" spans="5:8">
      <c r="E251" t="s">
        <v>1157</v>
      </c>
      <c r="F251" t="s">
        <v>1158</v>
      </c>
      <c r="H251" t="str">
        <f>INDEX(tab_traduc[],ROW()-ROW(tab_traduc_actual[#Headers]),tab_leng_actual[id])</f>
        <v>CONCURSOS. TARIFICACIÓN ADICIONAL</v>
      </c>
    </row>
    <row r="252" spans="5:8">
      <c r="E252" t="s">
        <v>1171</v>
      </c>
      <c r="F252" t="s">
        <v>1173</v>
      </c>
      <c r="H252" t="str">
        <f>INDEX(tab_traduc[],ROW()-ROW(tab_traduc_actual[#Headers]),tab_leng_actual[id])</f>
        <v>Coste de llamada/mensaje de acuerdo con valor mercado (35)</v>
      </c>
    </row>
    <row r="253" spans="5:8">
      <c r="E253" t="s">
        <v>1170</v>
      </c>
      <c r="F253" t="s">
        <v>1172</v>
      </c>
      <c r="H253" t="str">
        <f>INDEX(tab_traduc[],ROW()-ROW(tab_traduc_actual[#Headers]),tab_leng_actual[id])</f>
        <v>Coste tarificación adicional (36)</v>
      </c>
    </row>
    <row r="254" spans="5:8">
      <c r="E254" t="s">
        <v>1159</v>
      </c>
      <c r="F254" t="s">
        <v>1160</v>
      </c>
      <c r="H254" t="str">
        <f>INDEX(tab_traduc[],ROW()-ROW(tab_traduc_actual[#Headers]),tab_leng_actual[id])</f>
        <v>Concursos. Tarificación adicional</v>
      </c>
    </row>
    <row r="255" spans="5:8">
      <c r="E255" t="s">
        <v>1164</v>
      </c>
      <c r="F255" t="s">
        <v>1165</v>
      </c>
      <c r="H255" s="92" t="str">
        <f>INDEX(tab_traduc[],ROW()-ROW(tab_traduc_actual[#Headers]),tab_leng_actual[id])</f>
        <v>Concursos (34)</v>
      </c>
    </row>
    <row r="256" spans="5:8" ht="105">
      <c r="E256" s="69" t="s">
        <v>1166</v>
      </c>
      <c r="F256" s="69" t="s">
        <v>1167</v>
      </c>
      <c r="H256" s="69" t="str">
        <f>INDEX(tab_traduc[],ROW()-ROW(tab_traduc_actual[#Headers]),tab_leng_actual[id])</f>
        <v>Es el importe de la tarificación adicional, excluido el impuesto directo correspondiente. Se considerará que la tarificación adicional es el importe de la cantidad dedicada a la participación en el juego, excluido el coste de llamada/mensaje  determinado de acuerdo al valor de mercado</v>
      </c>
    </row>
    <row r="257" spans="5:8" ht="75">
      <c r="E257" s="69" t="s">
        <v>1168</v>
      </c>
      <c r="F257" s="69" t="s">
        <v>1169</v>
      </c>
      <c r="H257" s="69" t="str">
        <f>INDEX(tab_traduc[],ROW()-ROW(tab_traduc_actual[#Headers]),tab_leng_actual[id])</f>
        <v>Se considerará que la tarificación adicional es el importe de la cantidad dedicada a la participación en el juego, excluido el coste de llamada/mensaje  determinado de acuerdo al valor de mercado</v>
      </c>
    </row>
    <row r="258" spans="5:8" ht="30">
      <c r="E258" s="69" t="s">
        <v>1174</v>
      </c>
      <c r="F258" s="69" t="s">
        <v>1175</v>
      </c>
      <c r="H258" s="69" t="str">
        <f>INDEX(tab_traduc[],ROW()-ROW(tab_traduc_actual[#Headers]),tab_leng_actual[id])</f>
        <v>Se considera el coste de llamada/mensaje el que viene determinado por su valor de mercado.</v>
      </c>
    </row>
    <row r="259" spans="5:8">
      <c r="E259" t="s">
        <v>1306</v>
      </c>
      <c r="F259" t="s">
        <v>1308</v>
      </c>
      <c r="H259" t="str">
        <f>INDEX(tab_traduc[],ROW()-ROW(tab_traduc_actual[#Headers]),tab_leng_actual[id])</f>
        <v>Botes en red contribuciones (37)</v>
      </c>
    </row>
    <row r="260" spans="5:8">
      <c r="E260" t="s">
        <v>1215</v>
      </c>
      <c r="F260" t="s">
        <v>1216</v>
      </c>
      <c r="H260" t="str">
        <f>INDEX(tab_traduc[],ROW()-ROW(tab_traduc_actual[#Headers]),tab_leng_actual[id])</f>
        <v>Contribuciones a botes en red</v>
      </c>
    </row>
    <row r="261" spans="5:8" ht="60">
      <c r="E261" s="69" t="s">
        <v>1239</v>
      </c>
      <c r="F261" s="69" t="s">
        <v>1240</v>
      </c>
      <c r="H261" t="str">
        <f>INDEX(tab_traduc[],ROW()-ROW(tab_traduc_actual[#Headers]),tab_leng_actual[id])</f>
        <v>Este apartado debe ser reportado por los operadores B2C que ofrezcan a sus jugadores botes en red en maquinas de azar. Se deben reportar: 
- Las contribuciones netas realizadas a botes en red.</v>
      </c>
    </row>
    <row r="262" spans="5:8">
      <c r="E262" t="s">
        <v>1307</v>
      </c>
      <c r="F262" t="s">
        <v>1309</v>
      </c>
      <c r="H262" s="69" t="str">
        <f>INDEX(tab_traduc[],ROW()-ROW(tab_traduc_actual[#Headers]),tab_leng_actual[id])</f>
        <v>Botes en red premios (38)</v>
      </c>
    </row>
    <row r="263" spans="5:8">
      <c r="E263" t="s">
        <v>1217</v>
      </c>
      <c r="F263" t="s">
        <v>1218</v>
      </c>
      <c r="H263" t="str">
        <f>INDEX(tab_traduc[],ROW()-ROW(tab_traduc_actual[#Headers]),tab_leng_actual[id])</f>
        <v>Premios procedentes de botes en red</v>
      </c>
    </row>
    <row r="264" spans="5:8" ht="60">
      <c r="E264" s="69" t="s">
        <v>1237</v>
      </c>
      <c r="F264" s="69" t="s">
        <v>1310</v>
      </c>
      <c r="H264" s="99" t="str">
        <f>INDEX(tab_traduc[],ROW()-ROW(tab_traduc_actual[#Headers]),tab_leng_actual[id])</f>
        <v>Este apartado debe ser reportado por los operadores B2C que ofrezcan a sus jugadores botes en red en maquinas de azar. Se deben reportar: 
- Los premios netos obtenidos de botes en red</v>
      </c>
    </row>
  </sheetData>
  <pageMargins left="0.7" right="0.7" top="0.75" bottom="0.75" header="0.3" footer="0.3"/>
  <pageSetup paperSize="9" orientation="portrait" r:id="rId1"/>
  <ignoredErrors>
    <ignoredError sqref="S6:T8 S12:V15" calculatedColumn="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ot_actualizar_leng">
              <controlPr defaultSize="0" print="0" autoFill="0" autoPict="0" macro="[0]!actualiza_tab_lenguajes">
                <anchor moveWithCells="1" sizeWithCells="1">
                  <from>
                    <xdr:col>10</xdr:col>
                    <xdr:colOff>9525</xdr:colOff>
                    <xdr:row>3</xdr:row>
                    <xdr:rowOff>9525</xdr:rowOff>
                  </from>
                  <to>
                    <xdr:col>10</xdr:col>
                    <xdr:colOff>752475</xdr:colOff>
                    <xdr:row>3</xdr:row>
                    <xdr:rowOff>171450</xdr:rowOff>
                  </to>
                </anchor>
              </controlPr>
            </control>
          </mc:Choice>
        </mc:AlternateContent>
      </controls>
    </mc:Choice>
  </mc:AlternateContent>
  <tableParts count="12">
    <tablePart r:id="rId5"/>
    <tablePart r:id="rId6"/>
    <tablePart r:id="rId7"/>
    <tablePart r:id="rId8"/>
    <tablePart r:id="rId9"/>
    <tablePart r:id="rId10"/>
    <tablePart r:id="rId11"/>
    <tablePart r:id="rId12"/>
    <tablePart r:id="rId13"/>
    <tablePart r:id="rId14"/>
    <tablePart r:id="rId15"/>
    <tablePart r:id="rId1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4:F42"/>
  <sheetViews>
    <sheetView topLeftCell="A31" workbookViewId="0">
      <selection activeCell="C48" sqref="C48"/>
    </sheetView>
  </sheetViews>
  <sheetFormatPr baseColWidth="10" defaultRowHeight="15"/>
  <cols>
    <col min="1" max="1" width="12.7109375" customWidth="1"/>
    <col min="2" max="2" width="52" customWidth="1"/>
    <col min="3" max="3" width="128.28515625" bestFit="1" customWidth="1"/>
  </cols>
  <sheetData>
    <row r="4" spans="1:3">
      <c r="A4" t="s">
        <v>452</v>
      </c>
      <c r="B4" t="s">
        <v>26</v>
      </c>
      <c r="C4" t="s">
        <v>451</v>
      </c>
    </row>
    <row r="5" spans="1:3" ht="30">
      <c r="A5" s="72" t="s">
        <v>31</v>
      </c>
      <c r="B5" s="71" t="str">
        <f>cfg!$H$11</f>
        <v>Nuevos registros (1)</v>
      </c>
      <c r="C5" s="69" t="str">
        <f>cfg!$H$98</f>
        <v>Total número de nuevos usuarios que hayan realizado su primer depósito en el mes en curso (con independencia del momento en que se hayan registrado)</v>
      </c>
    </row>
    <row r="6" spans="1:3">
      <c r="A6" s="72" t="s">
        <v>33</v>
      </c>
      <c r="B6" s="71" t="str">
        <f>cfg!$H$12</f>
        <v>Jugadores activos (2)</v>
      </c>
      <c r="C6" s="69" t="str">
        <f>cfg!H$99</f>
        <v>Número de usuarios que hayan realizado al menos una apuesta en euros durante el período</v>
      </c>
    </row>
    <row r="7" spans="1:3">
      <c r="A7" s="72" t="s">
        <v>34</v>
      </c>
      <c r="B7" s="71" t="str">
        <f>cfg!$H$13</f>
        <v>Importe total de depósitos en €  (3)</v>
      </c>
      <c r="C7" s="69" t="str">
        <f>cfg!$H$213</f>
        <v>Importe de los depósitos realizados por los jugadores en euros</v>
      </c>
    </row>
    <row r="8" spans="1:3">
      <c r="A8" s="72" t="s">
        <v>37</v>
      </c>
      <c r="B8" s="71" t="str">
        <f>cfg!$H$15</f>
        <v>Importe total de retiradas en € (4)</v>
      </c>
      <c r="C8" s="69" t="str">
        <f>cfg!$H$214</f>
        <v>Importe de las retiradas en euros efectivamente realizadas por los jugadores</v>
      </c>
    </row>
    <row r="9" spans="1:3" ht="30">
      <c r="A9" s="72" t="s">
        <v>40</v>
      </c>
      <c r="B9" s="71" t="str">
        <f>cfg!$H$192</f>
        <v>Importe total de retiradas pendiente de autorizar en € (5)</v>
      </c>
      <c r="C9" s="70" t="str">
        <f>cfg!$H$215</f>
        <v>Importe en euros de las retiradas solicitadas por los jugadores que están pendientes de ejecución al final del periodo</v>
      </c>
    </row>
    <row r="10" spans="1:3">
      <c r="A10" s="72" t="s">
        <v>43</v>
      </c>
      <c r="B10" s="71" t="str">
        <f>cfg!$H$16</f>
        <v>Importe total de saldos iniciales en € (6)</v>
      </c>
      <c r="C10" s="69" t="str">
        <f>cfg!$H$216</f>
        <v>Saldo inicial en euros de las cuentas de juego de los jugadores</v>
      </c>
    </row>
    <row r="11" spans="1:3">
      <c r="A11" s="72" t="s">
        <v>44</v>
      </c>
      <c r="B11" s="71" t="str">
        <f>cfg!$H$17</f>
        <v>Importe total de saldos finales en € (7)</v>
      </c>
      <c r="C11" s="69" t="str">
        <f>cfg!$H$217</f>
        <v>Saldo final en euros de las cuentas de juego de los jugadores</v>
      </c>
    </row>
    <row r="12" spans="1:3" ht="30">
      <c r="A12" s="72" t="s">
        <v>45</v>
      </c>
      <c r="B12" s="71" t="str">
        <f>cfg!$H$149</f>
        <v>Otros cargos en la cuenta de juego (8)</v>
      </c>
      <c r="C12" s="69" t="str">
        <f>cfg!$H$218</f>
        <v>Importe de los cargos realizados en las cuentas de juego que no se correspondan con la participación directa en los juegos. (Ajustes, Comisiones de mantenimiento de cuenta,…)</v>
      </c>
    </row>
    <row r="13" spans="1:3">
      <c r="A13" s="72" t="s">
        <v>453</v>
      </c>
      <c r="B13" s="71" t="str">
        <f>cfg!$H$150</f>
        <v>Otros abonos en la cuenta de juego (9)</v>
      </c>
      <c r="C13" s="69" t="str">
        <f>cfg!$H$219</f>
        <v>Importe de los abonos realizados en la cuentas de juego no vinculados directamente con la participación directa en juegos (Ajustes,…)</v>
      </c>
    </row>
    <row r="14" spans="1:3" ht="30">
      <c r="A14" s="72" t="s">
        <v>454</v>
      </c>
      <c r="B14" s="71" t="str">
        <f>cfg!$H$19</f>
        <v>Total Apuestas en € (10)</v>
      </c>
      <c r="C14" s="69" t="str">
        <f>cfg!$H$220</f>
        <v>Cantidades en euros destinadas por los participantes a la participación en el juego, incluirán las comisiones o cualesquiera otras cantidades por servicios relacionados con las actividades de juego pagadas por los participantes al operador, así como las contribuciones a botes</v>
      </c>
    </row>
    <row r="15" spans="1:3" ht="30">
      <c r="A15" s="72" t="s">
        <v>455</v>
      </c>
      <c r="B15" s="71" t="str">
        <f>cfg!$H$151</f>
        <v>Total Premios (11)</v>
      </c>
      <c r="C15" s="69" t="str">
        <f>cfg!$H$221</f>
        <v>Suma de los importes de premios  reconocidos a los jugadores por los operadores.  Deben incluir los importes procedentes de botes. Los premios en especie se incluirán por su valor en euros.</v>
      </c>
    </row>
    <row r="16" spans="1:3" ht="30">
      <c r="A16" s="72" t="s">
        <v>485</v>
      </c>
      <c r="B16" s="71" t="str">
        <f>cfg!$H$193</f>
        <v>Total Comisiones  (12)</v>
      </c>
      <c r="C16" s="69" t="str">
        <f>cfg!$H$222</f>
        <v>Suma de las comisiones o cualesquiera otras cantidades por servicios relacionados con las actividades de juego pagadas por los participantes al operador</v>
      </c>
    </row>
    <row r="17" spans="1:6" ht="60">
      <c r="A17" s="72" t="s">
        <v>457</v>
      </c>
      <c r="B17" s="71" t="str">
        <f>cfg!$H$194</f>
        <v>POQUER (LIQUIDEZ INTERNACIONAL) (OPERADOR DE RED) (13)</v>
      </c>
      <c r="C17" s="69" t="str">
        <f>cfg!$H$223</f>
        <v>Este apartado debe ser rellenado por el operador de red de póquer (B2B). Para cada modalidad de póquer y jurisdicción en la que comercialice juego se informará de las participaciones, premios, comisiones, contribuciones a premios y en su caso, partidas vivas. En relación con los datos de otras jurisdicciones solo se incluirán aquí  los datos de partidas en las que participen los jugadores de la jurisdicción española.</v>
      </c>
      <c r="D17" s="67"/>
      <c r="E17" s="67"/>
      <c r="F17" s="67"/>
    </row>
    <row r="18" spans="1:6" ht="30">
      <c r="A18" s="72" t="s">
        <v>458</v>
      </c>
      <c r="B18" s="71" t="str">
        <f>cfg!$H$156</f>
        <v>Participación (14)</v>
      </c>
      <c r="C18" s="69" t="str">
        <f>cfg!$H$224</f>
        <v xml:space="preserve">Cantidades en euros destinadas por los participantes a la participación en el juego de póquer. Incluirán las comisiones y las entradas a torneos. </v>
      </c>
      <c r="D18" s="68"/>
      <c r="E18" s="68"/>
      <c r="F18" s="68"/>
    </row>
    <row r="19" spans="1:6">
      <c r="A19" s="72" t="s">
        <v>459</v>
      </c>
      <c r="B19" s="71" t="str">
        <f>cfg!$H$159</f>
        <v>Contribuciones a premios del operador (15)</v>
      </c>
      <c r="C19" s="69" t="str">
        <f>cfg!$H$225</f>
        <v>Suma de los importes en euros aportados por los operadores a los premios en Póker</v>
      </c>
      <c r="D19" s="67"/>
      <c r="E19" s="67"/>
      <c r="F19" s="67"/>
    </row>
    <row r="20" spans="1:6" ht="30">
      <c r="A20" s="72" t="s">
        <v>460</v>
      </c>
      <c r="B20" s="71" t="str">
        <f>cfg!$H$190</f>
        <v>Saldo Inicial de Participación en Torneos pendientes de Celebración (16)</v>
      </c>
      <c r="C20" s="69" t="str">
        <f>cfg!$H$226</f>
        <v>Importe total de las participaciones en euros realizadas por los jugadores en torneos de póquer que al inicio del periodo no han finalizado  y quedan pendientes de determinar el resultado de las mismos.</v>
      </c>
      <c r="D20" s="67"/>
      <c r="E20" s="67"/>
      <c r="F20" s="67"/>
    </row>
    <row r="21" spans="1:6" ht="30">
      <c r="A21" s="72" t="s">
        <v>541</v>
      </c>
      <c r="B21" s="71" t="str">
        <f>cfg!$H$191</f>
        <v>Saldo final de Participación en Torneos pendientes de Celebración (17)</v>
      </c>
      <c r="C21" s="69" t="str">
        <f>cfg!$H$227</f>
        <v>Importe total de las participaciones en euros  realizadas por los jugadores en torneos de póquer que al final del periodo no han finalizado y quedan pendientes de determinar el resultado de las mismos.</v>
      </c>
      <c r="D21" s="67"/>
      <c r="E21" s="67"/>
      <c r="F21" s="67"/>
    </row>
    <row r="22" spans="1:6" ht="30">
      <c r="A22" s="72" t="s">
        <v>461</v>
      </c>
      <c r="B22" s="71" t="str">
        <f>cfg!$H$195</f>
        <v>POQUER (B2C) (18)</v>
      </c>
      <c r="C22" s="69" t="str">
        <f>cfg!$H$228</f>
        <v>Este apartado debe ser rellenado por el operador B2C. Para cada modalidad de póquer en la que comercialice juego se informará de las participaciones, premios, comisiones, contribuciones a premios y en su caso, partidas vivas.</v>
      </c>
      <c r="D22" s="67"/>
      <c r="E22" s="67"/>
      <c r="F22" s="67"/>
    </row>
    <row r="23" spans="1:6" ht="30">
      <c r="A23" s="73" t="s">
        <v>462</v>
      </c>
      <c r="B23" s="71" t="str">
        <f>cfg!$H$152</f>
        <v>Saldo Inicial Apuestas Vivas (19)</v>
      </c>
      <c r="C23" s="69" t="str">
        <f>cfg!$H$229</f>
        <v>Importe total de las participaciones en euros realizadas por los jugadores en apuestas que al inicio del periodo no están resueltas y quedan pendientes de determinar el resultado de las mismas.</v>
      </c>
      <c r="D23" s="67"/>
      <c r="E23" s="67"/>
      <c r="F23" s="67"/>
    </row>
    <row r="24" spans="1:6" ht="30">
      <c r="A24" s="73" t="s">
        <v>463</v>
      </c>
      <c r="B24" s="71" t="str">
        <f>cfg!$H$153</f>
        <v>Saldo final Apuestas Vivas (20)</v>
      </c>
      <c r="C24" s="69" t="str">
        <f>cfg!$H$230</f>
        <v>Importe total de las participaciones en euros  realizadas por los jugadores en apuestas que al final del periodo no están resueltas y quedan pendientes de determinar el resultado de las mismas.</v>
      </c>
      <c r="D24" s="67"/>
      <c r="E24" s="67"/>
      <c r="F24" s="67"/>
    </row>
    <row r="25" spans="1:6">
      <c r="A25" s="73" t="s">
        <v>464</v>
      </c>
      <c r="B25" s="71" t="str">
        <f>cfg!$H$154</f>
        <v>Saldo Inicial Botes (21)</v>
      </c>
      <c r="C25" s="69" t="str">
        <f>cfg!$H$231</f>
        <v xml:space="preserve">Saldo en euros de botes al inicio del periodo </v>
      </c>
      <c r="D25" s="67"/>
      <c r="E25" s="67"/>
      <c r="F25" s="67"/>
    </row>
    <row r="26" spans="1:6">
      <c r="A26" s="73" t="s">
        <v>456</v>
      </c>
      <c r="B26" s="71" t="str">
        <f>cfg!$H$155</f>
        <v>Saldo Final Botes (22)</v>
      </c>
      <c r="C26" s="69" t="str">
        <f>cfg!$H$232</f>
        <v xml:space="preserve">Saldo en euros de botes al final del periodo </v>
      </c>
      <c r="D26" s="67"/>
      <c r="E26" s="67"/>
      <c r="F26" s="67"/>
    </row>
    <row r="27" spans="1:6" ht="30">
      <c r="A27" s="73" t="s">
        <v>465</v>
      </c>
      <c r="B27" s="71" t="str">
        <f>cfg!$H$198</f>
        <v>Coste de Bonos no liberados en premios (23)</v>
      </c>
      <c r="C27" s="69" t="str">
        <f>cfg!$H$233</f>
        <v>Importe total en euros de los bonos liberados por el jugador que no formen parten de un premio. (A modo de ejemplo, aquellos bonos de tipo  ROLLOVER  que se liberan cuando un jugador cumple con las condiciones de participación establecidas en los términos y condiciones)</v>
      </c>
      <c r="D27" s="67"/>
      <c r="E27" s="67"/>
      <c r="F27" s="67"/>
    </row>
    <row r="28" spans="1:6" ht="30">
      <c r="A28" s="73" t="s">
        <v>466</v>
      </c>
      <c r="B28" s="71" t="str">
        <f>cfg!$H$244</f>
        <v xml:space="preserve">Coste de bonos liberados en premios (24) </v>
      </c>
      <c r="C28" s="69" t="str">
        <f>cfg!$H$234</f>
        <v>Importe total en euros de los bonos liberados por el jugador que se integran dentro del premio. (A modo de ejemplo, un jugador apuesta un freebet y un obtiene un premio en EUR que está disponible pare ser retirado sin restricciones)</v>
      </c>
      <c r="D28" s="67"/>
      <c r="E28" s="67"/>
      <c r="F28" s="67"/>
    </row>
    <row r="29" spans="1:6">
      <c r="A29" s="72" t="s">
        <v>467</v>
      </c>
      <c r="B29" s="71" t="str">
        <f>cfg!$H200</f>
        <v>Gastos de Publicidad (25)</v>
      </c>
      <c r="C29" s="69" t="str">
        <f>cfg!$H$235</f>
        <v>Importe de publicidad desglosados por canal de distribución. El importe se contabilizará con IVA</v>
      </c>
      <c r="D29" s="67"/>
      <c r="E29" s="67"/>
      <c r="F29" s="67"/>
    </row>
    <row r="30" spans="1:6">
      <c r="A30" s="72" t="s">
        <v>468</v>
      </c>
      <c r="B30" s="71" t="str">
        <f>cfg!$H$176</f>
        <v>Afiliados (26)</v>
      </c>
      <c r="C30" s="69" t="str">
        <f>cfg!$H$236</f>
        <v>Importe total destinado a actividades de publicidad a través de afiliados. El importe se contabilizará con IVA.</v>
      </c>
      <c r="D30" s="67"/>
      <c r="E30" s="67"/>
      <c r="F30" s="67"/>
    </row>
    <row r="31" spans="1:6">
      <c r="A31" s="72" t="s">
        <v>469</v>
      </c>
      <c r="B31" s="71" t="str">
        <f>cfg!$H$76</f>
        <v>Patrocinio (27)</v>
      </c>
      <c r="C31" s="69" t="str">
        <f>cfg!$H$237</f>
        <v>Importe total destinados al patrocinio. El importe se contabilizará con IVA.</v>
      </c>
      <c r="D31" s="67"/>
      <c r="E31" s="67"/>
      <c r="F31" s="67"/>
    </row>
    <row r="32" spans="1:6">
      <c r="A32" s="72" t="s">
        <v>470</v>
      </c>
      <c r="B32" s="71" t="str">
        <f>cfg!$H$202</f>
        <v>Coste de bonos de Bienvenida (28)</v>
      </c>
      <c r="C32" s="69" t="str">
        <f>cfg!$H$238</f>
        <v>Importe total en euros de los bonos concedidos tras el registro en el operador  que han sido liberados.</v>
      </c>
      <c r="D32" s="67"/>
      <c r="E32" s="67"/>
      <c r="F32" s="67"/>
    </row>
    <row r="33" spans="1:6">
      <c r="A33" s="72" t="s">
        <v>471</v>
      </c>
      <c r="B33" s="71" t="str">
        <f>cfg!$H$205</f>
        <v>Coste de bonos de Depósito (29)</v>
      </c>
      <c r="C33" s="69" t="str">
        <f>cfg!$H$239</f>
        <v>Importe total en euros de los bonos concedidos tras un depósito  en el operador  que han sido liberados.</v>
      </c>
      <c r="D33" s="67"/>
      <c r="E33" s="67"/>
      <c r="F33" s="67"/>
    </row>
    <row r="34" spans="1:6">
      <c r="A34" s="72" t="s">
        <v>542</v>
      </c>
      <c r="B34" s="71" t="str">
        <f>cfg!$H206</f>
        <v>Coste de bonos de Fidelización (30)</v>
      </c>
      <c r="C34" s="69" t="str">
        <f>cfg!$H$240</f>
        <v>Importe total en euros de los bonos concedidos por motivos de fidelización de clientes  que han sido liberados.</v>
      </c>
      <c r="D34" s="67"/>
      <c r="E34" s="67"/>
      <c r="F34" s="67"/>
    </row>
    <row r="35" spans="1:6">
      <c r="A35" s="72" t="s">
        <v>472</v>
      </c>
      <c r="B35" s="71" t="str">
        <f>cfg!$H$207</f>
        <v>Coste de bonos sobre Pérdidas (31)</v>
      </c>
      <c r="C35" s="69" t="str">
        <f>cfg!$H$241</f>
        <v>Importe total en euros de los bonos concedidos sobre pérdidas de los jugadores  que han sido liberados.</v>
      </c>
    </row>
    <row r="36" spans="1:6">
      <c r="A36" s="72" t="s">
        <v>543</v>
      </c>
      <c r="B36" s="71" t="str">
        <f>cfg!$H$208</f>
        <v>Otros Bonos (32)</v>
      </c>
      <c r="C36" s="69" t="str">
        <f>cfg!$H$242</f>
        <v>Importe total en euros de los bonos concedidos que no estén incluidos en las categorías anteriores y que hayan sido liberados.</v>
      </c>
    </row>
    <row r="37" spans="1:6">
      <c r="A37" s="72" t="s">
        <v>544</v>
      </c>
      <c r="B37" s="71" t="str">
        <f>cfg!$H$209</f>
        <v>Coste de Regalos (33)</v>
      </c>
      <c r="C37" s="69" t="str">
        <f>cfg!$H$243</f>
        <v>Importe total en euros de los regalos concedidos a los jugadores.</v>
      </c>
    </row>
    <row r="38" spans="1:6" ht="45">
      <c r="A38" s="72" t="s">
        <v>1161</v>
      </c>
      <c r="B38" s="71" t="str">
        <f>cfg!H255</f>
        <v>Concursos (34)</v>
      </c>
      <c r="C38" s="69" t="str">
        <f>cfg!H256</f>
        <v>Es el importe de la tarificación adicional, excluido el impuesto directo correspondiente. Se considerará que la tarificación adicional es el importe de la cantidad dedicada a la participación en el juego, excluido el coste de llamada/mensaje  determinado de acuerdo al valor de mercado</v>
      </c>
    </row>
    <row r="39" spans="1:6" ht="30">
      <c r="A39" s="72" t="s">
        <v>1162</v>
      </c>
      <c r="B39" s="71" t="str">
        <f>cfg!H252</f>
        <v>Coste de llamada/mensaje de acuerdo con valor mercado (35)</v>
      </c>
      <c r="C39" s="70" t="str">
        <f>cfg!H258</f>
        <v>Se considera el coste de llamada/mensaje el que viene determinado por su valor de mercado.</v>
      </c>
    </row>
    <row r="40" spans="1:6" ht="30">
      <c r="A40" s="73" t="s">
        <v>1163</v>
      </c>
      <c r="B40" s="71" t="str">
        <f>cfg!H253</f>
        <v>Coste tarificación adicional (36)</v>
      </c>
      <c r="C40" s="69" t="str">
        <f>cfg!H257</f>
        <v>Se considerará que la tarificación adicional es el importe de la cantidad dedicada a la participación en el juego, excluido el coste de llamada/mensaje  determinado de acuerdo al valor de mercado</v>
      </c>
    </row>
    <row r="41" spans="1:6" ht="30">
      <c r="A41" s="73" t="s">
        <v>1219</v>
      </c>
      <c r="B41" s="71" t="str">
        <f>cfg!H259</f>
        <v>Botes en red contribuciones (37)</v>
      </c>
      <c r="C41" s="69" t="str">
        <f>cfg!H261</f>
        <v>Este apartado debe ser reportado por los operadores B2C que ofrezcan a sus jugadores botes en red en maquinas de azar. Se deben reportar: 
- Las contribuciones netas realizadas a botes en red.</v>
      </c>
    </row>
    <row r="42" spans="1:6" ht="30">
      <c r="A42" s="73" t="s">
        <v>1238</v>
      </c>
      <c r="B42" s="71" t="str">
        <f>cfg!H262</f>
        <v>Botes en red premios (38)</v>
      </c>
      <c r="C42" s="69" t="str">
        <f>cfg!H264</f>
        <v>Este apartado debe ser reportado por los operadores B2C que ofrezcan a sus jugadores botes en red en maquinas de azar. Se deben reportar: 
- Los premios netos obtenidos de botes en red</v>
      </c>
    </row>
  </sheetData>
  <sheetProtection algorithmName="SHA-512" hashValue="sx0OIzqw6en/t/d6NVBzI4X/266+DkS/R9bt3DyTezn9s+6FBTswk785ZmkgkF9FlNQrW9tuF3hz5u7VWcjAiw==" saltValue="/2FlgcmrSia3jvDX6CvcBA==" spinCount="100000" sheet="1" objects="1" scenarios="1"/>
  <pageMargins left="0.70866141732283472" right="0.70866141732283472" top="0.74803149606299213" bottom="0.74803149606299213" header="0.31496062992125984" footer="0.31496062992125984"/>
  <pageSetup paperSize="9" scale="6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36</vt:i4>
      </vt:variant>
    </vt:vector>
  </HeadingPairs>
  <TitlesOfParts>
    <vt:vector size="42" baseType="lpstr">
      <vt:lpstr>DGOJ_DATOS ACTIVIDAD</vt:lpstr>
      <vt:lpstr>DESCRIPCION</vt:lpstr>
      <vt:lpstr>EXPORTACION</vt:lpstr>
      <vt:lpstr>VALIDACION</vt:lpstr>
      <vt:lpstr>cfg</vt:lpstr>
      <vt:lpstr>INTRODUCCIÓN </vt:lpstr>
      <vt:lpstr>dat_anno</vt:lpstr>
      <vt:lpstr>dat_ingr_amp_apues_contra_depor</vt:lpstr>
      <vt:lpstr>dat_ingr_amp_apues_contra_hip</vt:lpstr>
      <vt:lpstr>dat_ingr_amp_apues_contra_otr</vt:lpstr>
      <vt:lpstr>dat_ingr_amp_apues_mutuas_depor</vt:lpstr>
      <vt:lpstr>dat_ingr_amp_apues_mutuas_hip</vt:lpstr>
      <vt:lpstr>dat_ingr_amp_bingo</vt:lpstr>
      <vt:lpstr>dat_ingr_amp_casino_bljk</vt:lpstr>
      <vt:lpstr>dat_ingr_amp_casino_juco</vt:lpstr>
      <vt:lpstr>dat_ingr_amp_casino_puba</vt:lpstr>
      <vt:lpstr>dat_ingr_amp_casino_rule</vt:lpstr>
      <vt:lpstr>dat_ingr_amp_concurso</vt:lpstr>
      <vt:lpstr>dat_ingr_tot_apues_contra_depor</vt:lpstr>
      <vt:lpstr>dat_ingr_tot_apues_contra_hip</vt:lpstr>
      <vt:lpstr>dat_ingr_tot_apues_contra_otr</vt:lpstr>
      <vt:lpstr>dat_ingr_tot_apues_mutuas_depor</vt:lpstr>
      <vt:lpstr>dat_ingr_tot_apues_mutuas_hip</vt:lpstr>
      <vt:lpstr>dat_ingr_tot_bingo</vt:lpstr>
      <vt:lpstr>dat_ingr_tot_casino_bljk</vt:lpstr>
      <vt:lpstr>dat_ingr_tot_casino_juco</vt:lpstr>
      <vt:lpstr>dat_ingr_tot_casino_puba</vt:lpstr>
      <vt:lpstr>dat_ingr_tot_casino_rule</vt:lpstr>
      <vt:lpstr>dat_ingr_tot_concurso</vt:lpstr>
      <vt:lpstr>dat_observa</vt:lpstr>
      <vt:lpstr>dat_oper_id</vt:lpstr>
      <vt:lpstr>dat_parti_impor_tot_dep</vt:lpstr>
      <vt:lpstr>dat_parti_impor_tot_ret</vt:lpstr>
      <vt:lpstr>dat_parti_impor_tot_sf</vt:lpstr>
      <vt:lpstr>dat_parti_impor_tot_si</vt:lpstr>
      <vt:lpstr>dat_parti_nue_reg</vt:lpstr>
      <vt:lpstr>dat_parti_prom_jug_act</vt:lpstr>
      <vt:lpstr>tab_annos_vals</vt:lpstr>
      <vt:lpstr>tab_id_meses_tris</vt:lpstr>
      <vt:lpstr>tab_leng_col_nombre</vt:lpstr>
      <vt:lpstr>tab_opers_col_id</vt:lpstr>
      <vt:lpstr>tab_trimes_ids_vals</vt:lpstr>
    </vt:vector>
  </TitlesOfParts>
  <Company>DGOJ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Datos Actividad</dc:title>
  <dc:creator>Urbano Cisneros Pérez</dc:creator>
  <cp:keywords>operadores</cp:keywords>
  <dc:description>Detalle mensual de ingresos de actividad</dc:description>
  <cp:lastModifiedBy>Alberto  Moreta Abad</cp:lastModifiedBy>
  <cp:lastPrinted>2019-11-11T17:26:56Z</cp:lastPrinted>
  <dcterms:created xsi:type="dcterms:W3CDTF">2013-04-05T11:39:26Z</dcterms:created>
  <dcterms:modified xsi:type="dcterms:W3CDTF">2026-04-07T12:32:04Z</dcterms:modified>
  <cp:category>datos actividad operadpres</cp:category>
</cp:coreProperties>
</file>